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D:\Nueva carpeta\DATOS ABIERTOS DCN 2022\DATOS ABIERTOS 2023\"/>
    </mc:Choice>
  </mc:AlternateContent>
  <xr:revisionPtr revIDLastSave="0" documentId="13_ncr:1_{DE1337DA-FAB6-445F-813B-8A8BBAD32C11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DATOS ABIERTOS 2023" sheetId="8" r:id="rId1"/>
  </sheets>
  <externalReferences>
    <externalReference r:id="rId2"/>
  </externalReferences>
  <calcPr calcId="191029"/>
  <extLst>
    <ext uri="GoogleSheetsCustomDataVersion2">
      <go:sheetsCustomData xmlns:go="http://customooxmlschemas.google.com/" r:id="rId9" roundtripDataChecksum="nClZQfsI4I2/uuMYkAXdTG6yZ4RSs3/OdvCot7TCAo8="/>
    </ext>
  </extLst>
</workbook>
</file>

<file path=xl/calcChain.xml><?xml version="1.0" encoding="utf-8"?>
<calcChain xmlns="http://schemas.openxmlformats.org/spreadsheetml/2006/main">
  <c r="F312" i="8" l="1"/>
  <c r="F311" i="8"/>
  <c r="F310" i="8"/>
  <c r="F309" i="8"/>
  <c r="F308" i="8"/>
  <c r="F307" i="8"/>
  <c r="F306" i="8"/>
  <c r="N274" i="8"/>
  <c r="N273" i="8"/>
  <c r="N272" i="8"/>
  <c r="N270" i="8"/>
  <c r="N267" i="8"/>
  <c r="N262" i="8"/>
  <c r="N260" i="8"/>
  <c r="N259" i="8"/>
  <c r="N258" i="8"/>
  <c r="N257" i="8"/>
  <c r="N256" i="8"/>
  <c r="N255" i="8"/>
  <c r="N253" i="8"/>
  <c r="D220" i="8"/>
  <c r="C220" i="8"/>
  <c r="C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70" i="8" s="1"/>
  <c r="D81" i="8"/>
  <c r="C81" i="8"/>
  <c r="E31" i="8"/>
  <c r="D31" i="8"/>
  <c r="C31" i="8"/>
  <c r="F27" i="8"/>
  <c r="F24" i="8"/>
  <c r="F23" i="8"/>
  <c r="F17" i="8"/>
  <c r="F10" i="8"/>
  <c r="F31" i="8" s="1"/>
</calcChain>
</file>

<file path=xl/sharedStrings.xml><?xml version="1.0" encoding="utf-8"?>
<sst xmlns="http://schemas.openxmlformats.org/spreadsheetml/2006/main" count="231" uniqueCount="128">
  <si>
    <t>Actividades de Educación Ambiental</t>
  </si>
  <si>
    <t>Delegaciones Departamentales del MARN</t>
  </si>
  <si>
    <t>Año 2023</t>
  </si>
  <si>
    <t>Departamento</t>
  </si>
  <si>
    <t>DIPLOMADOS</t>
  </si>
  <si>
    <t>CAPACITACIONES</t>
  </si>
  <si>
    <t>GUARDIANES ECOLÓGICOS</t>
  </si>
  <si>
    <t>Personas beneficiadas</t>
  </si>
  <si>
    <t>Alta Verapaz</t>
  </si>
  <si>
    <t>Baja Verapaz</t>
  </si>
  <si>
    <t>Jutiapa</t>
  </si>
  <si>
    <t>Jalapa</t>
  </si>
  <si>
    <t>Santa Rosa</t>
  </si>
  <si>
    <t>Izabal</t>
  </si>
  <si>
    <t>Zacapa</t>
  </si>
  <si>
    <t>Chiquimula</t>
  </si>
  <si>
    <t>El Progreso</t>
  </si>
  <si>
    <t>Chimaltenango</t>
  </si>
  <si>
    <t>Sacatepéquez</t>
  </si>
  <si>
    <t>Escuintla</t>
  </si>
  <si>
    <t>Quetzaltenango</t>
  </si>
  <si>
    <t>San Marcos</t>
  </si>
  <si>
    <t>Totonicapán</t>
  </si>
  <si>
    <t>Sololá</t>
  </si>
  <si>
    <t>Suchitepéquez</t>
  </si>
  <si>
    <t>Retalhuleu</t>
  </si>
  <si>
    <t>Quiché</t>
  </si>
  <si>
    <t>Huehuetenango</t>
  </si>
  <si>
    <t>Petén</t>
  </si>
  <si>
    <t>Total</t>
  </si>
  <si>
    <t>Reforestaciones</t>
  </si>
  <si>
    <t>Número de Plantas</t>
  </si>
  <si>
    <t>Hectáreas</t>
  </si>
  <si>
    <t>ADIMAN</t>
  </si>
  <si>
    <t>COOP CODEDE S. MARCOS</t>
  </si>
  <si>
    <t>Maga San Juan Sacatepequez</t>
  </si>
  <si>
    <t>Maga San Pedro Ayampuc</t>
  </si>
  <si>
    <t>Maga GT</t>
  </si>
  <si>
    <t>Aldea Kanawil</t>
  </si>
  <si>
    <t>Amer Chinautla</t>
  </si>
  <si>
    <t>Mapreco</t>
  </si>
  <si>
    <t>Cumbre el Durazno</t>
  </si>
  <si>
    <t>Limpieza de Playas (Playas Limpias)</t>
  </si>
  <si>
    <t xml:space="preserve">Delegaciones Departamentales </t>
  </si>
  <si>
    <t>Toneladas 
Recolectadas</t>
  </si>
  <si>
    <t>Voluntarios 
(Participantes)</t>
  </si>
  <si>
    <t>Jornadas de Limpieza</t>
  </si>
  <si>
    <t>Delegaciones Departamentales</t>
  </si>
  <si>
    <t xml:space="preserve">Jornadas de Limpieza/
Recolección </t>
  </si>
  <si>
    <t>Toneladas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</si>
  <si>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</si>
  <si>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</si>
  <si>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</si>
  <si>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</si>
  <si>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</si>
  <si>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</si>
  <si>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</si>
  <si>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</si>
  <si>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</si>
  <si>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</si>
  <si>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</si>
  <si>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Guatemala </t>
  </si>
  <si>
    <t>TOTAL DE PERSONAS CAPACITADAS</t>
  </si>
  <si>
    <t>Finca Villa Aduana, Jalapa</t>
  </si>
  <si>
    <t>Municipalidad de Nueva Santa Rosa</t>
  </si>
  <si>
    <t xml:space="preserve">Finca Joya de Oro, Guanagazapa, Escuintla </t>
  </si>
  <si>
    <t xml:space="preserve">Nueva Concepción, Escuintla </t>
  </si>
  <si>
    <t xml:space="preserve">Instituto Nacional Para Varones, Antigua Guatemala </t>
  </si>
  <si>
    <t xml:space="preserve">Mardoqueo Aguilar, Escuintla </t>
  </si>
  <si>
    <t>Bosques de Villa Verde, Villa Canales</t>
  </si>
  <si>
    <t>Lesbia Maricela Cotzajay, San Juan Sacatepéquez</t>
  </si>
  <si>
    <t>Cocode El Rosario Zona 10, San Miguel Petapa</t>
  </si>
  <si>
    <t>Cocode Condominio los Amates, San Miguel Petapa</t>
  </si>
  <si>
    <t>Asociación de Vecinos de Villa Sol Zona 12</t>
  </si>
  <si>
    <t xml:space="preserve">Cocode los Amates, Izabal </t>
  </si>
  <si>
    <t xml:space="preserve">Aserradero Los Nopales, San Rafel Las Flores </t>
  </si>
  <si>
    <t>Finca Concepción, Mataquescuintla, Jalapa</t>
  </si>
  <si>
    <t>Finca Villa Aduana, Aldea Salfate, Jalapa</t>
  </si>
  <si>
    <t xml:space="preserve">Municipalidad de Palencia </t>
  </si>
  <si>
    <t>Ingenio Santa Teresa, Villa Canales</t>
  </si>
  <si>
    <t xml:space="preserve">Residenciales Villas Catalina, Villa Nueva </t>
  </si>
  <si>
    <t xml:space="preserve">Microcuenca del Rio Villa Lobos, Villa Nueva </t>
  </si>
  <si>
    <t xml:space="preserve">No. </t>
  </si>
  <si>
    <t xml:space="preserve">Parque Ecológico </t>
  </si>
  <si>
    <t xml:space="preserve">Ubicación </t>
  </si>
  <si>
    <t>Parque Ecológico y Deportivo  Cayalá</t>
  </si>
  <si>
    <t>Parque Ecológico Municipal La Asunción</t>
  </si>
  <si>
    <t>Parque Ecológico Municipal Sakerty II</t>
  </si>
  <si>
    <t>zona 7 Colonia Sakerty, Bethania Ciudad de Guatemala</t>
  </si>
  <si>
    <t>Parque Ecológico Jungla Urbana</t>
  </si>
  <si>
    <t>zona 15, Vista Hermosa, Ciudad de Guatemala</t>
  </si>
  <si>
    <t>FUNDAECO</t>
  </si>
  <si>
    <t>Parque Ecológico Municipal Lomas de Pamplona</t>
  </si>
  <si>
    <t>zona 13, Ciudad de Guatemala</t>
  </si>
  <si>
    <t>Parque Ecológico Kanajuyú</t>
  </si>
  <si>
    <t>Parque Ecológico Municipal Salayá</t>
  </si>
  <si>
    <t>zona 6 de Mixco, Guatemala</t>
  </si>
  <si>
    <t>San Antonio La Paz</t>
  </si>
  <si>
    <t xml:space="preserve">  Coordinadas por Dirección de Coordinación Nacional y Delegaciones Departamentales del MARN</t>
  </si>
  <si>
    <t xml:space="preserve">Kendall, Santa Catarina Pinula </t>
  </si>
  <si>
    <t>Total Personas Beneficiadas</t>
  </si>
  <si>
    <t xml:space="preserve">Viernes de Parques Ecológicos </t>
  </si>
  <si>
    <t>Municipalidad de Palencia</t>
  </si>
  <si>
    <t>Municipalidad de San José Pinula</t>
  </si>
  <si>
    <t>Municipalidad de  San Juan Sacatepequez</t>
  </si>
  <si>
    <t>Municipalidad de Mixco</t>
  </si>
  <si>
    <t>Municipalidad de San José del Golfo</t>
  </si>
  <si>
    <t>Municipalidad de Santa Catarina Pinula</t>
  </si>
  <si>
    <t>Municipalidad de Amatitlán</t>
  </si>
  <si>
    <t xml:space="preserve">Santa Rosalía la Laguna, Santa Catarina Pinula </t>
  </si>
  <si>
    <t xml:space="preserve">María Paiz, San Tiago Sacatepéquez </t>
  </si>
  <si>
    <t xml:space="preserve">Cocode Concepción Tutuapa, San Marcos </t>
  </si>
  <si>
    <t>Parque Ecológico la Cerra, San Miguel Petapa</t>
  </si>
  <si>
    <t xml:space="preserve">Capacitación vía telefónica </t>
  </si>
  <si>
    <t>zona 16, Boulevard Lourdes, Ciudad de Guatemala</t>
  </si>
  <si>
    <t>zona 5, Boulevard La Asunción Ciudad de Guatemala</t>
  </si>
  <si>
    <t>zona 16, Boulevard Kanajuyú Ciudad de Guatemala</t>
  </si>
  <si>
    <t>AÑO 2023</t>
  </si>
  <si>
    <t xml:space="preserve">Departamento </t>
  </si>
  <si>
    <t xml:space="preserve">Ley temporal de Desarrollo Integral </t>
  </si>
  <si>
    <t>Coordinado por la Dirección de Coordinación Nacional del MARN</t>
  </si>
  <si>
    <t xml:space="preserve">Total </t>
  </si>
  <si>
    <t>Cuadro No. 1</t>
  </si>
  <si>
    <t>Cuadro No. 2</t>
  </si>
  <si>
    <t>Cuadro No. 3</t>
  </si>
  <si>
    <t>Cuadro No. 4</t>
  </si>
  <si>
    <t>Cuadro No. 5</t>
  </si>
  <si>
    <t>Cuadro No.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</si>
</sst>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b/>
      <sz val="14"/>
      <color theme="1"/>
      <name val="Arial"/>
    </font>
    <font>
      <sz val="12"/>
      <color theme="1"/>
      <name val="Arial"/>
    </font>
    <font>
      <sz val="9"/>
      <color theme="1"/>
      <name val="Arial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8"/>
      <color theme="1"/>
      <name val="Calibri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EAADB"/>
        <bgColor rgb="FF8EAADB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theme="4" tint="0.39997558519241921"/>
        <bgColor rgb="FF8EAADB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2F5496"/>
      </patternFill>
    </fill>
    <fill>
      <patternFill patternType="solid">
        <fgColor theme="4" tint="0.39997558519241921"/>
        <bgColor rgb="FFD9D9D9"/>
      </patternFill>
    </fill>
    <fill>
      <patternFill patternType="solid">
        <fgColor theme="0"/>
        <bgColor rgb="FFDEEAF6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Font="1" applyAlignment="1"/>
    <xf numFmtId="0" fontId="4" fillId="0" borderId="0" xfId="0" applyFont="1"/>
    <xf numFmtId="0" fontId="8" fillId="4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12" fillId="0" borderId="0" xfId="0" applyFont="1" applyAlignment="1"/>
    <xf numFmtId="0" fontId="12" fillId="8" borderId="15" xfId="0" applyFont="1" applyFill="1" applyBorder="1" applyAlignment="1">
      <alignment horizontal="center"/>
    </xf>
    <xf numFmtId="0" fontId="13" fillId="8" borderId="15" xfId="0" applyFont="1" applyFill="1" applyBorder="1" applyAlignment="1">
      <alignment horizontal="left" wrapText="1"/>
    </xf>
    <xf numFmtId="0" fontId="13" fillId="8" borderId="15" xfId="0" applyFont="1" applyFill="1" applyBorder="1" applyAlignment="1"/>
    <xf numFmtId="0" fontId="13" fillId="8" borderId="15" xfId="0" applyFont="1" applyFill="1" applyBorder="1" applyAlignment="1">
      <alignment horizontal="left" vertical="center" wrapText="1"/>
    </xf>
    <xf numFmtId="2" fontId="12" fillId="8" borderId="15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2" fillId="0" borderId="15" xfId="0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2" fillId="11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16" fillId="0" borderId="15" xfId="0" applyFont="1" applyBorder="1" applyAlignment="1">
      <alignment horizontal="center" vertical="center"/>
    </xf>
    <xf numFmtId="3" fontId="16" fillId="11" borderId="15" xfId="0" applyNumberFormat="1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/>
    </xf>
    <xf numFmtId="2" fontId="19" fillId="0" borderId="15" xfId="0" applyNumberFormat="1" applyFont="1" applyBorder="1" applyAlignment="1">
      <alignment horizontal="center"/>
    </xf>
    <xf numFmtId="0" fontId="20" fillId="0" borderId="15" xfId="0" applyFont="1" applyBorder="1" applyAlignment="1">
      <alignment horizontal="center" vertical="center"/>
    </xf>
    <xf numFmtId="2" fontId="20" fillId="0" borderId="15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/>
    </xf>
    <xf numFmtId="2" fontId="12" fillId="0" borderId="15" xfId="0" applyNumberFormat="1" applyFont="1" applyBorder="1" applyAlignment="1">
      <alignment horizontal="center"/>
    </xf>
    <xf numFmtId="0" fontId="16" fillId="8" borderId="15" xfId="0" applyFont="1" applyFill="1" applyBorder="1" applyAlignment="1">
      <alignment horizontal="center"/>
    </xf>
    <xf numFmtId="2" fontId="16" fillId="8" borderId="15" xfId="0" applyNumberFormat="1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/>
    </xf>
    <xf numFmtId="0" fontId="12" fillId="0" borderId="2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3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23" fillId="8" borderId="8" xfId="0" applyFont="1" applyFill="1" applyBorder="1" applyAlignment="1">
      <alignment horizontal="left" vertical="center"/>
    </xf>
    <xf numFmtId="0" fontId="23" fillId="8" borderId="14" xfId="0" applyNumberFormat="1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/>
    <xf numFmtId="0" fontId="1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7" fillId="0" borderId="6" xfId="0" applyFont="1" applyBorder="1" applyAlignment="1">
      <alignment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24" fillId="7" borderId="15" xfId="0" applyFont="1" applyFill="1" applyBorder="1" applyAlignment="1">
      <alignment horizontal="center" vertical="center"/>
    </xf>
    <xf numFmtId="0" fontId="25" fillId="10" borderId="15" xfId="0" applyFont="1" applyFill="1" applyBorder="1" applyAlignment="1">
      <alignment horizontal="center" vertical="center" wrapText="1"/>
    </xf>
    <xf numFmtId="0" fontId="25" fillId="10" borderId="15" xfId="0" applyFont="1" applyFill="1" applyBorder="1" applyAlignment="1">
      <alignment horizontal="center" vertical="center"/>
    </xf>
    <xf numFmtId="0" fontId="19" fillId="0" borderId="15" xfId="0" applyFont="1" applyBorder="1" applyAlignment="1">
      <alignment wrapText="1"/>
    </xf>
    <xf numFmtId="0" fontId="19" fillId="0" borderId="15" xfId="0" applyFont="1" applyBorder="1" applyAlignment="1">
      <alignment horizontal="left" wrapText="1"/>
    </xf>
    <xf numFmtId="0" fontId="12" fillId="0" borderId="15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0" fillId="0" borderId="0" xfId="0" applyFont="1" applyAlignment="1"/>
    <xf numFmtId="0" fontId="7" fillId="0" borderId="0" xfId="0" applyFont="1" applyAlignment="1">
      <alignment horizontal="center" wrapText="1"/>
    </xf>
    <xf numFmtId="0" fontId="11" fillId="0" borderId="0" xfId="0" applyFont="1" applyAlignment="1"/>
    <xf numFmtId="0" fontId="5" fillId="0" borderId="0" xfId="0" applyFont="1" applyAlignment="1">
      <alignment horizontal="center"/>
    </xf>
    <xf numFmtId="0" fontId="15" fillId="0" borderId="2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8" fillId="9" borderId="16" xfId="0" applyFont="1" applyFill="1" applyBorder="1" applyAlignment="1">
      <alignment horizontal="center" vertical="center"/>
    </xf>
    <xf numFmtId="0" fontId="6" fillId="7" borderId="11" xfId="0" applyFont="1" applyFill="1" applyBorder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/>
    </xf>
    <xf numFmtId="0" fontId="9" fillId="0" borderId="0" xfId="0" applyFont="1" applyAlignment="1"/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8" fillId="0" borderId="15" xfId="0" applyFont="1" applyBorder="1"/>
    <xf numFmtId="0" fontId="17" fillId="3" borderId="1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ABIERTOS 2023'!$F$8</c:f>
              <c:strCache>
                <c:ptCount val="1"/>
                <c:pt idx="0">
                  <c:v>Total Personas Beneficiadas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ABIERTOS 2023'!$B$9:$B$30</c:f>
              <c:strCache>
                <c:ptCount val="22"/>
                <c:pt idx="1">
                  <c:v>Alta Verapaz</c:v>
                </c:pt>
                <c:pt idx="2">
                  <c:v>Baja Verapaz</c:v>
                </c:pt>
                <c:pt idx="3">
                  <c:v>Jutiapa</c:v>
                </c:pt>
                <c:pt idx="4">
                  <c:v>Jalapa</c:v>
                </c:pt>
                <c:pt idx="5">
                  <c:v>Santa Rosa</c:v>
                </c:pt>
                <c:pt idx="6">
                  <c:v>Izabal</c:v>
                </c:pt>
                <c:pt idx="7">
                  <c:v>Zacapa</c:v>
                </c:pt>
                <c:pt idx="8">
                  <c:v>Chiquimula</c:v>
                </c:pt>
                <c:pt idx="9">
                  <c:v>El Progreso</c:v>
                </c:pt>
                <c:pt idx="10">
                  <c:v>Chimaltenango</c:v>
                </c:pt>
                <c:pt idx="11">
                  <c:v>Sacatepéquez</c:v>
                </c:pt>
                <c:pt idx="12">
                  <c:v>Escuintla</c:v>
                </c:pt>
                <c:pt idx="13">
                  <c:v>Quetzaltenango</c:v>
                </c:pt>
                <c:pt idx="14">
                  <c:v>San Marcos</c:v>
                </c:pt>
                <c:pt idx="15">
                  <c:v>Totonicapán</c:v>
                </c:pt>
                <c:pt idx="16">
                  <c:v>Sololá</c:v>
                </c:pt>
                <c:pt idx="17">
                  <c:v>Suchitepéquez</c:v>
                </c:pt>
                <c:pt idx="18">
                  <c:v>Retalhuleu</c:v>
                </c:pt>
                <c:pt idx="19">
                  <c:v>Quiché</c:v>
                </c:pt>
                <c:pt idx="20">
                  <c:v>Huehuetenango</c:v>
                </c:pt>
                <c:pt idx="21">
                  <c:v>Petén</c:v>
                </c:pt>
              </c:strCache>
            </c:strRef>
          </c:cat>
          <c:val>
            <c:numRef>
              <c:f>'DATOS ABIERTOS 2023'!$F$9:$F$30</c:f>
              <c:numCache>
                <c:formatCode>General</c:formatCode>
                <c:ptCount val="22"/>
                <c:pt idx="1">
                  <c:v>4485</c:v>
                </c:pt>
                <c:pt idx="2">
                  <c:v>4373</c:v>
                </c:pt>
                <c:pt idx="3">
                  <c:v>8282</c:v>
                </c:pt>
                <c:pt idx="4">
                  <c:v>3272</c:v>
                </c:pt>
                <c:pt idx="5">
                  <c:v>6500</c:v>
                </c:pt>
                <c:pt idx="6">
                  <c:v>2990</c:v>
                </c:pt>
                <c:pt idx="7">
                  <c:v>1895</c:v>
                </c:pt>
                <c:pt idx="8">
                  <c:v>2382</c:v>
                </c:pt>
                <c:pt idx="9">
                  <c:v>3739</c:v>
                </c:pt>
                <c:pt idx="10">
                  <c:v>2456</c:v>
                </c:pt>
                <c:pt idx="11">
                  <c:v>1562</c:v>
                </c:pt>
                <c:pt idx="12">
                  <c:v>2617</c:v>
                </c:pt>
                <c:pt idx="13">
                  <c:v>2408</c:v>
                </c:pt>
                <c:pt idx="14">
                  <c:v>22491</c:v>
                </c:pt>
                <c:pt idx="15">
                  <c:v>3503</c:v>
                </c:pt>
                <c:pt idx="16">
                  <c:v>3703</c:v>
                </c:pt>
                <c:pt idx="17">
                  <c:v>5060</c:v>
                </c:pt>
                <c:pt idx="18">
                  <c:v>3009</c:v>
                </c:pt>
                <c:pt idx="19">
                  <c:v>5083</c:v>
                </c:pt>
                <c:pt idx="20">
                  <c:v>8868</c:v>
                </c:pt>
                <c:pt idx="21">
                  <c:v>17055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7-416A-AC8B-22D42B3E6D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201921679"/>
        <c:axId val="971798975"/>
      </c:barChart>
      <c:catAx>
        <c:axId val="120192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971798975"/>
        <c:crosses val="autoZero"/>
        <c:auto val="1"/>
        <c:lblAlgn val="ctr"/>
        <c:lblOffset val="100"/>
        <c:noMultiLvlLbl val="0"/>
      </c:catAx>
      <c:valAx>
        <c:axId val="971798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20192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'[1]Jornadas de Limpieza'!$D$8</c:f>
              <c:strCache>
                <c:ptCount val="1"/>
                <c:pt idx="0">
                  <c:v>Toneladas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'[1]Jornadas de Limpieza'!$B$9:$B$29</c:f>
              <c:strCache>
                <c:ptCount val="21"/>
                <c:pt idx="0">
                  <c:v>Alta Verapaz</c:v>
                </c:pt>
                <c:pt idx="1">
                  <c:v>Baja Verapaz</c:v>
                </c:pt>
                <c:pt idx="2">
                  <c:v>Jutiapa</c:v>
                </c:pt>
                <c:pt idx="3">
                  <c:v>Jalapa</c:v>
                </c:pt>
                <c:pt idx="4">
                  <c:v>Santa Rosa</c:v>
                </c:pt>
                <c:pt idx="5">
                  <c:v>Izabal</c:v>
                </c:pt>
                <c:pt idx="6">
                  <c:v>Zacapa</c:v>
                </c:pt>
                <c:pt idx="7">
                  <c:v>Chiquimula</c:v>
                </c:pt>
                <c:pt idx="8">
                  <c:v>El Progreso</c:v>
                </c:pt>
                <c:pt idx="9">
                  <c:v>Chimaltenango</c:v>
                </c:pt>
                <c:pt idx="10">
                  <c:v>Sacatepéquez</c:v>
                </c:pt>
                <c:pt idx="11">
                  <c:v>Escuintla</c:v>
                </c:pt>
                <c:pt idx="12">
                  <c:v>Quetzaltenango</c:v>
                </c:pt>
                <c:pt idx="13">
                  <c:v>San Marcos</c:v>
                </c:pt>
                <c:pt idx="14">
                  <c:v>Totonicapán</c:v>
                </c:pt>
                <c:pt idx="15">
                  <c:v>Sololá</c:v>
                </c:pt>
                <c:pt idx="16">
                  <c:v>Suchitepéquez</c:v>
                </c:pt>
                <c:pt idx="17">
                  <c:v>Retalhuleu</c:v>
                </c:pt>
                <c:pt idx="18">
                  <c:v>Quiché</c:v>
                </c:pt>
                <c:pt idx="19">
                  <c:v>Huehuetenango</c:v>
                </c:pt>
                <c:pt idx="20">
                  <c:v>Petén</c:v>
                </c:pt>
              </c:strCache>
            </c:strRef>
          </c:cat>
          <c:val>
            <c:numRef>
              <c:f>'[1]Jornadas de Limpieza'!$D$9:$D$29</c:f>
              <c:numCache>
                <c:formatCode>General</c:formatCode>
                <c:ptCount val="21"/>
                <c:pt idx="0">
                  <c:v>54.2</c:v>
                </c:pt>
                <c:pt idx="1">
                  <c:v>4.5</c:v>
                </c:pt>
                <c:pt idx="2">
                  <c:v>2.5</c:v>
                </c:pt>
                <c:pt idx="3">
                  <c:v>3.52</c:v>
                </c:pt>
                <c:pt idx="4">
                  <c:v>11.5</c:v>
                </c:pt>
                <c:pt idx="5">
                  <c:v>335.6</c:v>
                </c:pt>
                <c:pt idx="6">
                  <c:v>1.5</c:v>
                </c:pt>
                <c:pt idx="7">
                  <c:v>5</c:v>
                </c:pt>
                <c:pt idx="8">
                  <c:v>36.5</c:v>
                </c:pt>
                <c:pt idx="9">
                  <c:v>13.5</c:v>
                </c:pt>
                <c:pt idx="10">
                  <c:v>16</c:v>
                </c:pt>
                <c:pt idx="11">
                  <c:v>1.5</c:v>
                </c:pt>
                <c:pt idx="12">
                  <c:v>15.75</c:v>
                </c:pt>
                <c:pt idx="13">
                  <c:v>35.39</c:v>
                </c:pt>
                <c:pt idx="14">
                  <c:v>2.1</c:v>
                </c:pt>
                <c:pt idx="15">
                  <c:v>13</c:v>
                </c:pt>
                <c:pt idx="16">
                  <c:v>9</c:v>
                </c:pt>
                <c:pt idx="17">
                  <c:v>21</c:v>
                </c:pt>
                <c:pt idx="18">
                  <c:v>21.5</c:v>
                </c:pt>
                <c:pt idx="19">
                  <c:v>38.5</c:v>
                </c:pt>
                <c:pt idx="20">
                  <c:v>70.7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A-41B0-8770-3CED243F050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86751935"/>
        <c:axId val="984453423"/>
      </c:barChart>
      <c:catAx>
        <c:axId val="986751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984453423"/>
        <c:crosses val="autoZero"/>
        <c:auto val="1"/>
        <c:lblAlgn val="ctr"/>
        <c:lblOffset val="100"/>
        <c:noMultiLvlLbl val="0"/>
      </c:catAx>
      <c:valAx>
        <c:axId val="984453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986751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'[1]Reforestaciones '!$D$8</c:f>
              <c:strCache>
                <c:ptCount val="1"/>
                <c:pt idx="0">
                  <c:v>Hectáreas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'[1]Reforestaciones '!$B$9:$B$71</c:f>
              <c:strCache>
                <c:ptCount val="63"/>
                <c:pt idx="0">
                  <c:v>Baja Verapaz</c:v>
                </c:pt>
                <c:pt idx="1">
                  <c:v>Alta Verapaz</c:v>
                </c:pt>
                <c:pt idx="2">
                  <c:v>Zacapa</c:v>
                </c:pt>
                <c:pt idx="3">
                  <c:v>Chiquimula</c:v>
                </c:pt>
                <c:pt idx="4">
                  <c:v>El Progreso</c:v>
                </c:pt>
                <c:pt idx="5">
                  <c:v>Izabal</c:v>
                </c:pt>
                <c:pt idx="6">
                  <c:v>Jalapa</c:v>
                </c:pt>
                <c:pt idx="7">
                  <c:v>Jutiapa</c:v>
                </c:pt>
                <c:pt idx="8">
                  <c:v>Santa Rosa</c:v>
                </c:pt>
                <c:pt idx="9">
                  <c:v>Escuintla</c:v>
                </c:pt>
                <c:pt idx="10">
                  <c:v>Sacatepéquez</c:v>
                </c:pt>
                <c:pt idx="11">
                  <c:v>Chimaltenango</c:v>
                </c:pt>
                <c:pt idx="12">
                  <c:v>Totonicapán</c:v>
                </c:pt>
                <c:pt idx="13">
                  <c:v>Quetzaltenango</c:v>
                </c:pt>
                <c:pt idx="14">
                  <c:v>San Marcos</c:v>
                </c:pt>
                <c:pt idx="15">
                  <c:v>Sololá</c:v>
                </c:pt>
                <c:pt idx="16">
                  <c:v>Retalhuleu</c:v>
                </c:pt>
                <c:pt idx="17">
                  <c:v>Suchitepéquez</c:v>
                </c:pt>
                <c:pt idx="18">
                  <c:v>Huehuetenango</c:v>
                </c:pt>
                <c:pt idx="19">
                  <c:v>Quiché</c:v>
                </c:pt>
                <c:pt idx="20">
                  <c:v>Petén</c:v>
                </c:pt>
                <c:pt idx="21">
                  <c:v>ADIMAN</c:v>
                </c:pt>
                <c:pt idx="22">
                  <c:v>COOP CODEDE S. MARCOS</c:v>
                </c:pt>
                <c:pt idx="23">
                  <c:v>Municipalidad de Palencia</c:v>
                </c:pt>
                <c:pt idx="24">
                  <c:v>Municipalidad de San José Pinula</c:v>
                </c:pt>
                <c:pt idx="25">
                  <c:v>Municipalidad de  San Juan Sacatepequez</c:v>
                </c:pt>
                <c:pt idx="26">
                  <c:v>Municipalidad de Mixco</c:v>
                </c:pt>
                <c:pt idx="27">
                  <c:v>Municipalidad de San José del Golfo</c:v>
                </c:pt>
                <c:pt idx="28">
                  <c:v>Municipalidad de Santa Catarina Pinula</c:v>
                </c:pt>
                <c:pt idx="29">
                  <c:v>Municipalidad de Amatitlán</c:v>
                </c:pt>
                <c:pt idx="30">
                  <c:v>Maga San Juan Sacatepequez</c:v>
                </c:pt>
                <c:pt idx="31">
                  <c:v>Maga San Pedro Ayampuc</c:v>
                </c:pt>
                <c:pt idx="32">
                  <c:v>Maga GT</c:v>
                </c:pt>
                <c:pt idx="33">
                  <c:v>Aldea Kanawil</c:v>
                </c:pt>
                <c:pt idx="34">
                  <c:v>Amer Chinautla</c:v>
                </c:pt>
                <c:pt idx="35">
                  <c:v>Mapreco</c:v>
                </c:pt>
                <c:pt idx="36">
                  <c:v>Cumbre el Durazno</c:v>
                </c:pt>
                <c:pt idx="37">
                  <c:v>Finca Villa Aduana, Jalapa</c:v>
                </c:pt>
                <c:pt idx="38">
                  <c:v>Municipalidad de Nueva Santa Rosa</c:v>
                </c:pt>
                <c:pt idx="39">
                  <c:v>Finca Joya de Oro, Guanagazapa, Escuintla </c:v>
                </c:pt>
                <c:pt idx="40">
                  <c:v>Nueva Concepción, Escuintla </c:v>
                </c:pt>
                <c:pt idx="41">
                  <c:v>Instituto Nacional Para Varones, Antigua Guatemala </c:v>
                </c:pt>
                <c:pt idx="42">
                  <c:v>Mardoqueo Aguilar, Escuintla </c:v>
                </c:pt>
                <c:pt idx="43">
                  <c:v>Santa Rosalía la Laguna, Santa Catarina Pinula </c:v>
                </c:pt>
                <c:pt idx="44">
                  <c:v>Bosques de Villa Verde, Villa Canales</c:v>
                </c:pt>
                <c:pt idx="45">
                  <c:v>Lesbia Maricela Cotzajay, San Juan Sacatepéquez</c:v>
                </c:pt>
                <c:pt idx="46">
                  <c:v>María Paiz, San Tiago Sacatepéquez </c:v>
                </c:pt>
                <c:pt idx="47">
                  <c:v>Cocode El Rosario Zona 10, San Miguel Petapa</c:v>
                </c:pt>
                <c:pt idx="48">
                  <c:v>Cocode Condominio los Amates, San Miguel Petapa</c:v>
                </c:pt>
                <c:pt idx="49">
                  <c:v>Cocode Concepción Tutuapa, San Marcos </c:v>
                </c:pt>
                <c:pt idx="50">
                  <c:v>Asociación de Vecinos de Villa Sol Zona 12</c:v>
                </c:pt>
                <c:pt idx="51">
                  <c:v>Cocode los Amates, Izabal </c:v>
                </c:pt>
                <c:pt idx="52">
                  <c:v>Aserradero Los Nopales, San Rafel Las Flores </c:v>
                </c:pt>
                <c:pt idx="53">
                  <c:v>Finca Concepción, Mataquescuintla, Jalapa</c:v>
                </c:pt>
                <c:pt idx="54">
                  <c:v>Finca Villa Aduana, Aldea Salfate, Jalapa</c:v>
                </c:pt>
                <c:pt idx="55">
                  <c:v>Municipalidad de Palencia </c:v>
                </c:pt>
                <c:pt idx="56">
                  <c:v>Parque Ecológico la Cerra, San Miguel Petapa</c:v>
                </c:pt>
                <c:pt idx="57">
                  <c:v>Ingenio Santa Teresa, Villa Canales</c:v>
                </c:pt>
                <c:pt idx="58">
                  <c:v>Residenciales Villas Catalina, Villa Nueva </c:v>
                </c:pt>
                <c:pt idx="59">
                  <c:v>Microcuenca del Rio Villa Lobos, Villa Nueva </c:v>
                </c:pt>
                <c:pt idx="60">
                  <c:v>FUNDAECO</c:v>
                </c:pt>
                <c:pt idx="61">
                  <c:v>San Antonio La Paz</c:v>
                </c:pt>
                <c:pt idx="62">
                  <c:v>Kendall, Santa Catarina Pinula </c:v>
                </c:pt>
              </c:strCache>
            </c:strRef>
          </c:cat>
          <c:val>
            <c:numRef>
              <c:f>'[1]Reforestaciones '!$D$9:$D$71</c:f>
              <c:numCache>
                <c:formatCode>General</c:formatCode>
                <c:ptCount val="63"/>
                <c:pt idx="0">
                  <c:v>18.001800180018002</c:v>
                </c:pt>
                <c:pt idx="1">
                  <c:v>25.378037803780376</c:v>
                </c:pt>
                <c:pt idx="2">
                  <c:v>9.0009000900090008</c:v>
                </c:pt>
                <c:pt idx="3">
                  <c:v>18.001800180018002</c:v>
                </c:pt>
                <c:pt idx="4">
                  <c:v>21.782178217821784</c:v>
                </c:pt>
                <c:pt idx="5">
                  <c:v>8.2808280828082808</c:v>
                </c:pt>
                <c:pt idx="6">
                  <c:v>12.871287128712872</c:v>
                </c:pt>
                <c:pt idx="7">
                  <c:v>12.601260126012601</c:v>
                </c:pt>
                <c:pt idx="8">
                  <c:v>13.681368136813681</c:v>
                </c:pt>
                <c:pt idx="9">
                  <c:v>10.216021602160216</c:v>
                </c:pt>
                <c:pt idx="10">
                  <c:v>17.371737173717371</c:v>
                </c:pt>
                <c:pt idx="11">
                  <c:v>28.802880288028803</c:v>
                </c:pt>
                <c:pt idx="12">
                  <c:v>35.283528352835283</c:v>
                </c:pt>
                <c:pt idx="13">
                  <c:v>86.408640864086408</c:v>
                </c:pt>
                <c:pt idx="14">
                  <c:v>59.588658865886586</c:v>
                </c:pt>
                <c:pt idx="15">
                  <c:v>6.8046804680468043</c:v>
                </c:pt>
                <c:pt idx="16">
                  <c:v>19.801980198019802</c:v>
                </c:pt>
                <c:pt idx="17">
                  <c:v>24.527452745274527</c:v>
                </c:pt>
                <c:pt idx="18">
                  <c:v>9.8901890189018911</c:v>
                </c:pt>
                <c:pt idx="19">
                  <c:v>23.852385238523851</c:v>
                </c:pt>
                <c:pt idx="20">
                  <c:v>13.812781278127813</c:v>
                </c:pt>
                <c:pt idx="21">
                  <c:v>9.0009000900090008</c:v>
                </c:pt>
                <c:pt idx="22">
                  <c:v>3.6003600360036003</c:v>
                </c:pt>
                <c:pt idx="23">
                  <c:v>9.0009000900090008</c:v>
                </c:pt>
                <c:pt idx="24">
                  <c:v>18.001800180018002</c:v>
                </c:pt>
                <c:pt idx="25">
                  <c:v>9.0009000900090008</c:v>
                </c:pt>
                <c:pt idx="26">
                  <c:v>4.9504950495049505</c:v>
                </c:pt>
                <c:pt idx="27">
                  <c:v>18.001800180018002</c:v>
                </c:pt>
                <c:pt idx="28">
                  <c:v>4.5004500450045004</c:v>
                </c:pt>
                <c:pt idx="29">
                  <c:v>9.0009000900090008</c:v>
                </c:pt>
                <c:pt idx="30">
                  <c:v>3.6003600360036003</c:v>
                </c:pt>
                <c:pt idx="31">
                  <c:v>2.7002700270027002</c:v>
                </c:pt>
                <c:pt idx="32">
                  <c:v>18.046804680468046</c:v>
                </c:pt>
                <c:pt idx="33">
                  <c:v>1.8001800180018002</c:v>
                </c:pt>
                <c:pt idx="34">
                  <c:v>2.2502250225022502</c:v>
                </c:pt>
                <c:pt idx="35">
                  <c:v>0.13501350135013501</c:v>
                </c:pt>
                <c:pt idx="36">
                  <c:v>2.7002700270027002</c:v>
                </c:pt>
                <c:pt idx="37">
                  <c:v>7.2007200720072007</c:v>
                </c:pt>
                <c:pt idx="38">
                  <c:v>9.0009000900090008</c:v>
                </c:pt>
                <c:pt idx="39">
                  <c:v>1.8001800180018002</c:v>
                </c:pt>
                <c:pt idx="40">
                  <c:v>11.701170117011701</c:v>
                </c:pt>
                <c:pt idx="41">
                  <c:v>0.90009000900090008</c:v>
                </c:pt>
                <c:pt idx="42">
                  <c:v>1.2601260126012601</c:v>
                </c:pt>
                <c:pt idx="43">
                  <c:v>9.4509450945094517</c:v>
                </c:pt>
                <c:pt idx="44">
                  <c:v>9.0009000900090008</c:v>
                </c:pt>
                <c:pt idx="45">
                  <c:v>4.5004500450045004</c:v>
                </c:pt>
                <c:pt idx="46">
                  <c:v>0.36003600360036003</c:v>
                </c:pt>
                <c:pt idx="47">
                  <c:v>4.5004500450045004E-2</c:v>
                </c:pt>
                <c:pt idx="48">
                  <c:v>4.5004500450045004E-2</c:v>
                </c:pt>
                <c:pt idx="49">
                  <c:v>11.701170117011701</c:v>
                </c:pt>
                <c:pt idx="50">
                  <c:v>0.13501350135013501</c:v>
                </c:pt>
                <c:pt idx="51">
                  <c:v>0.27002700270027002</c:v>
                </c:pt>
                <c:pt idx="52">
                  <c:v>9.0009000900090008</c:v>
                </c:pt>
                <c:pt idx="53">
                  <c:v>11.701170117011701</c:v>
                </c:pt>
                <c:pt idx="54">
                  <c:v>16.201620162016201</c:v>
                </c:pt>
                <c:pt idx="55">
                  <c:v>4.5004500450045004</c:v>
                </c:pt>
                <c:pt idx="56">
                  <c:v>1.0801080108010801</c:v>
                </c:pt>
                <c:pt idx="57">
                  <c:v>3.6003600360036003</c:v>
                </c:pt>
                <c:pt idx="58">
                  <c:v>5.4005400540054005</c:v>
                </c:pt>
                <c:pt idx="59">
                  <c:v>5.4005400540054005</c:v>
                </c:pt>
                <c:pt idx="60">
                  <c:v>2.7002700270027002</c:v>
                </c:pt>
                <c:pt idx="61">
                  <c:v>20.702070207020704</c:v>
                </c:pt>
                <c:pt idx="62">
                  <c:v>2.7002700270027002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B6-42E1-B449-807004F714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00584447"/>
        <c:axId val="1263850959"/>
      </c:barChart>
      <c:catAx>
        <c:axId val="90058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263850959"/>
        <c:crosses val="autoZero"/>
        <c:auto val="1"/>
        <c:lblAlgn val="ctr"/>
        <c:lblOffset val="100"/>
        <c:noMultiLvlLbl val="0"/>
      </c:catAx>
      <c:valAx>
        <c:axId val="1263850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900584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'[1]Playas Limpias'!$C$8</c:f>
              <c:strCache>
                <c:ptCount val="1"/>
                <c:pt idx="0">
                  <c:v>Toneladas 
Recolectadas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2.3156104077948388E-17"/>
                  <c:y val="1.8996909967018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33-4B68-98B0-598B3E11B6A6}"/>
                </c:ext>
              </c:extLst>
            </c:dLbl>
            <c:dLbl>
              <c:idx val="1"/>
              <c:layout>
                <c:manualLayout>
                  <c:x val="0"/>
                  <c:y val="1.82865492511943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33-4B68-98B0-598B3E11B6A6}"/>
                </c:ext>
              </c:extLst>
            </c:dLbl>
            <c:dLbl>
              <c:idx val="2"/>
              <c:layout>
                <c:manualLayout>
                  <c:x val="0"/>
                  <c:y val="1.3697749103196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33-4B68-98B0-598B3E11B6A6}"/>
                </c:ext>
              </c:extLst>
            </c:dLbl>
            <c:dLbl>
              <c:idx val="3"/>
              <c:layout>
                <c:manualLayout>
                  <c:x val="0"/>
                  <c:y val="9.10894895519877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33-4B68-98B0-598B3E11B6A6}"/>
                </c:ext>
              </c:extLst>
            </c:dLbl>
            <c:dLbl>
              <c:idx val="4"/>
              <c:layout>
                <c:manualLayout>
                  <c:x val="0"/>
                  <c:y val="1.76809721607973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33-4B68-98B0-598B3E11B6A6}"/>
                </c:ext>
              </c:extLst>
            </c:dLbl>
            <c:dLbl>
              <c:idx val="5"/>
              <c:layout>
                <c:manualLayout>
                  <c:x val="-2.5261496268260382E-3"/>
                  <c:y val="1.3697749103196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33-4B68-98B0-598B3E11B6A6}"/>
                </c:ext>
              </c:extLst>
            </c:dLbl>
            <c:dLbl>
              <c:idx val="6"/>
              <c:layout>
                <c:manualLayout>
                  <c:x val="0"/>
                  <c:y val="1.82865492511945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33-4B68-98B0-598B3E11B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'[1]Playas Limpias'!$B$9:$B$15</c:f>
              <c:strCache>
                <c:ptCount val="7"/>
                <c:pt idx="0">
                  <c:v>Jutiapa</c:v>
                </c:pt>
                <c:pt idx="1">
                  <c:v>Santa Rosa</c:v>
                </c:pt>
                <c:pt idx="2">
                  <c:v>Izabal</c:v>
                </c:pt>
                <c:pt idx="3">
                  <c:v>Escuintla</c:v>
                </c:pt>
                <c:pt idx="4">
                  <c:v>Sololá</c:v>
                </c:pt>
                <c:pt idx="5">
                  <c:v>Retalhuleu</c:v>
                </c:pt>
                <c:pt idx="6">
                  <c:v>Petén</c:v>
                </c:pt>
              </c:strCache>
            </c:strRef>
          </c:cat>
          <c:val>
            <c:numRef>
              <c:f>'[1]Playas Limpias'!$C$9:$C$15</c:f>
              <c:numCache>
                <c:formatCode>General</c:formatCode>
                <c:ptCount val="7"/>
                <c:pt idx="0">
                  <c:v>3</c:v>
                </c:pt>
                <c:pt idx="1">
                  <c:v>12</c:v>
                </c:pt>
                <c:pt idx="2">
                  <c:v>10</c:v>
                </c:pt>
                <c:pt idx="3">
                  <c:v>9.1999999999999993</c:v>
                </c:pt>
                <c:pt idx="4">
                  <c:v>4</c:v>
                </c:pt>
                <c:pt idx="5">
                  <c:v>21.5</c:v>
                </c:pt>
                <c:pt idx="6">
                  <c:v>46.34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833-4B68-98B0-598B3E11B6A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7761647"/>
        <c:axId val="1210167375"/>
      </c:barChart>
      <c:catAx>
        <c:axId val="1447761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210167375"/>
        <c:crosses val="autoZero"/>
        <c:auto val="1"/>
        <c:lblAlgn val="ctr"/>
        <c:lblOffset val="100"/>
        <c:noMultiLvlLbl val="0"/>
      </c:catAx>
      <c:valAx>
        <c:axId val="121016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447761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'[1]Playas Limpias'!$D$8</c:f>
              <c:strCache>
                <c:ptCount val="1"/>
                <c:pt idx="0">
                  <c:v>Voluntarios 
(Participantes)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'[1]Playas Limpias'!$B$9:$B$15</c:f>
              <c:strCache>
                <c:ptCount val="7"/>
                <c:pt idx="0">
                  <c:v>Jutiapa</c:v>
                </c:pt>
                <c:pt idx="1">
                  <c:v>Santa Rosa</c:v>
                </c:pt>
                <c:pt idx="2">
                  <c:v>Izabal</c:v>
                </c:pt>
                <c:pt idx="3">
                  <c:v>Escuintla</c:v>
                </c:pt>
                <c:pt idx="4">
                  <c:v>Sololá</c:v>
                </c:pt>
                <c:pt idx="5">
                  <c:v>Retalhuleu</c:v>
                </c:pt>
                <c:pt idx="6">
                  <c:v>Petén</c:v>
                </c:pt>
              </c:strCache>
            </c:strRef>
          </c:cat>
          <c:val>
            <c:numRef>
              <c:f>'[1]Playas Limpias'!$D$9:$D$15</c:f>
              <c:numCache>
                <c:formatCode>General</c:formatCode>
                <c:ptCount val="7"/>
                <c:pt idx="0">
                  <c:v>275</c:v>
                </c:pt>
                <c:pt idx="1">
                  <c:v>600</c:v>
                </c:pt>
                <c:pt idx="2">
                  <c:v>5000</c:v>
                </c:pt>
                <c:pt idx="3">
                  <c:v>400</c:v>
                </c:pt>
                <c:pt idx="4">
                  <c:v>2800</c:v>
                </c:pt>
                <c:pt idx="5">
                  <c:v>200</c:v>
                </c:pt>
                <c:pt idx="6">
                  <c:v>1127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A4C-BE8F-371F445251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600755087"/>
        <c:axId val="695449999"/>
      </c:barChart>
      <c:catAx>
        <c:axId val="1600755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695449999"/>
        <c:crosses val="autoZero"/>
        <c:auto val="1"/>
        <c:lblAlgn val="ctr"/>
        <c:lblOffset val="100"/>
        <c:noMultiLvlLbl val="0"/>
      </c:catAx>
      <c:valAx>
        <c:axId val="695449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60075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'[1]Proyecto Exmilitares'!$N$8</c:f>
              <c:strCache>
                <c:ptCount val="1"/>
                <c:pt idx="0">
                  <c:v>TOTAL DE PERSONAS CAPACITADAS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'[1]Proyecto Exmilitares'!$B$9:$B$30</c:f>
              <c:strCache>
                <c:ptCount val="22"/>
                <c:pt idx="0">
                  <c:v>Alta Verapaz</c:v>
                </c:pt>
                <c:pt idx="1">
                  <c:v>Baja Verapaz</c:v>
                </c:pt>
                <c:pt idx="2">
                  <c:v>Jutiapa</c:v>
                </c:pt>
                <c:pt idx="3">
                  <c:v>Jalapa</c:v>
                </c:pt>
                <c:pt idx="4">
                  <c:v>Santa Rosa</c:v>
                </c:pt>
                <c:pt idx="5">
                  <c:v>Izabal</c:v>
                </c:pt>
                <c:pt idx="6">
                  <c:v>Zacapa</c:v>
                </c:pt>
                <c:pt idx="7">
                  <c:v>Chiquimula</c:v>
                </c:pt>
                <c:pt idx="8">
                  <c:v>El Progreso</c:v>
                </c:pt>
                <c:pt idx="9">
                  <c:v>Chimaltenango</c:v>
                </c:pt>
                <c:pt idx="10">
                  <c:v>Sacatepéquez</c:v>
                </c:pt>
                <c:pt idx="11">
                  <c:v>Escuintla</c:v>
                </c:pt>
                <c:pt idx="12">
                  <c:v>Quetzaltenango</c:v>
                </c:pt>
                <c:pt idx="13">
                  <c:v>San Marcos</c:v>
                </c:pt>
                <c:pt idx="14">
                  <c:v>Totonicapán</c:v>
                </c:pt>
                <c:pt idx="15">
                  <c:v>Sololá</c:v>
                </c:pt>
                <c:pt idx="16">
                  <c:v>Suchitepéquez</c:v>
                </c:pt>
                <c:pt idx="17">
                  <c:v>Retalhuleu</c:v>
                </c:pt>
                <c:pt idx="18">
                  <c:v>Quiché</c:v>
                </c:pt>
                <c:pt idx="19">
                  <c:v>Huehuetenango</c:v>
                </c:pt>
                <c:pt idx="20">
                  <c:v>Petén</c:v>
                </c:pt>
                <c:pt idx="21">
                  <c:v>Guatemala </c:v>
                </c:pt>
              </c:strCache>
            </c:strRef>
          </c:cat>
          <c:val>
            <c:numRef>
              <c:f>'[1]Proyecto Exmilitares'!$N$9:$N$30</c:f>
              <c:numCache>
                <c:formatCode>General</c:formatCode>
                <c:ptCount val="22"/>
                <c:pt idx="0">
                  <c:v>24001</c:v>
                </c:pt>
                <c:pt idx="1">
                  <c:v>26183</c:v>
                </c:pt>
                <c:pt idx="2">
                  <c:v>44413</c:v>
                </c:pt>
                <c:pt idx="3">
                  <c:v>14841</c:v>
                </c:pt>
                <c:pt idx="4">
                  <c:v>20142</c:v>
                </c:pt>
                <c:pt idx="5">
                  <c:v>8628</c:v>
                </c:pt>
                <c:pt idx="6">
                  <c:v>13122</c:v>
                </c:pt>
                <c:pt idx="7">
                  <c:v>7424</c:v>
                </c:pt>
                <c:pt idx="8">
                  <c:v>7405</c:v>
                </c:pt>
                <c:pt idx="9">
                  <c:v>12698</c:v>
                </c:pt>
                <c:pt idx="10">
                  <c:v>10091</c:v>
                </c:pt>
                <c:pt idx="11">
                  <c:v>10186</c:v>
                </c:pt>
                <c:pt idx="12">
                  <c:v>6759</c:v>
                </c:pt>
                <c:pt idx="13">
                  <c:v>11995</c:v>
                </c:pt>
                <c:pt idx="14">
                  <c:v>3083</c:v>
                </c:pt>
                <c:pt idx="15">
                  <c:v>6.7489999999999997</c:v>
                </c:pt>
                <c:pt idx="16">
                  <c:v>12808</c:v>
                </c:pt>
                <c:pt idx="17">
                  <c:v>8786</c:v>
                </c:pt>
                <c:pt idx="18">
                  <c:v>14427</c:v>
                </c:pt>
                <c:pt idx="19">
                  <c:v>7162</c:v>
                </c:pt>
                <c:pt idx="20">
                  <c:v>3254</c:v>
                </c:pt>
                <c:pt idx="21">
                  <c:v>35820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A-419B-9C54-87427C36BC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3017599"/>
        <c:axId val="983707791"/>
      </c:barChart>
      <c:catAx>
        <c:axId val="1443017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983707791"/>
        <c:crosses val="autoZero"/>
        <c:auto val="1"/>
        <c:lblAlgn val="ctr"/>
        <c:lblOffset val="100"/>
        <c:noMultiLvlLbl val="0"/>
      </c:catAx>
      <c:valAx>
        <c:axId val="98370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443017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'[1]Parques Ecologicos'!$F$8</c:f>
              <c:strCache>
                <c:ptCount val="1"/>
                <c:pt idx="0">
                  <c:v>Hectáreas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1.80877454005983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09-44F2-BBD7-FEC7445DC13C}"/>
                </c:ext>
              </c:extLst>
            </c:dLbl>
            <c:dLbl>
              <c:idx val="1"/>
              <c:layout>
                <c:manualLayout>
                  <c:x val="0"/>
                  <c:y val="1.80877454005983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09-44F2-BBD7-FEC7445DC13C}"/>
                </c:ext>
              </c:extLst>
            </c:dLbl>
            <c:dLbl>
              <c:idx val="2"/>
              <c:layout>
                <c:manualLayout>
                  <c:x val="0"/>
                  <c:y val="1.35488328025426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09-44F2-BBD7-FEC7445DC13C}"/>
                </c:ext>
              </c:extLst>
            </c:dLbl>
            <c:dLbl>
              <c:idx val="3"/>
              <c:layout>
                <c:manualLayout>
                  <c:x val="-8.8612792379492045E-17"/>
                  <c:y val="1.80877454005983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09-44F2-BBD7-FEC7445DC13C}"/>
                </c:ext>
              </c:extLst>
            </c:dLbl>
            <c:dLbl>
              <c:idx val="4"/>
              <c:layout>
                <c:manualLayout>
                  <c:x val="-8.8612792379492045E-17"/>
                  <c:y val="1.80877454005983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09-44F2-BBD7-FEC7445DC13C}"/>
                </c:ext>
              </c:extLst>
            </c:dLbl>
            <c:dLbl>
              <c:idx val="5"/>
              <c:layout>
                <c:manualLayout>
                  <c:x val="8.8612792379492045E-17"/>
                  <c:y val="1.35488328025426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09-44F2-BBD7-FEC7445DC13C}"/>
                </c:ext>
              </c:extLst>
            </c:dLbl>
            <c:dLbl>
              <c:idx val="6"/>
              <c:layout>
                <c:manualLayout>
                  <c:x val="-2.4167404375101203E-3"/>
                  <c:y val="1.35488328025426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09-44F2-BBD7-FEC7445DC1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'[1]Parques Ecologicos'!$C$9:$C$15</c:f>
              <c:strCache>
                <c:ptCount val="7"/>
                <c:pt idx="0">
                  <c:v>Parque Ecológico y Deportivo  Cayalá</c:v>
                </c:pt>
                <c:pt idx="1">
                  <c:v>Parque Ecológico Municipal La Asunción</c:v>
                </c:pt>
                <c:pt idx="2">
                  <c:v>Parque Ecológico Municipal Sakerty II</c:v>
                </c:pt>
                <c:pt idx="3">
                  <c:v>Parque Ecológico Jungla Urbana</c:v>
                </c:pt>
                <c:pt idx="4">
                  <c:v>Parque Ecológico Municipal Lomas de Pamplona</c:v>
                </c:pt>
                <c:pt idx="5">
                  <c:v>Parque Ecológico Kanajuyú</c:v>
                </c:pt>
                <c:pt idx="6">
                  <c:v>Parque Ecológico Municipal Salayá</c:v>
                </c:pt>
              </c:strCache>
            </c:strRef>
          </c:cat>
          <c:val>
            <c:numRef>
              <c:f>'[1]Parques Ecologicos'!$F$9:$F$15</c:f>
              <c:numCache>
                <c:formatCode>General</c:formatCode>
                <c:ptCount val="7"/>
                <c:pt idx="0">
                  <c:v>0.18001800180018002</c:v>
                </c:pt>
                <c:pt idx="1">
                  <c:v>0.18001800180018002</c:v>
                </c:pt>
                <c:pt idx="2">
                  <c:v>0.18001800180018002</c:v>
                </c:pt>
                <c:pt idx="3">
                  <c:v>0.18001800180018002</c:v>
                </c:pt>
                <c:pt idx="4">
                  <c:v>0.18001800180018002</c:v>
                </c:pt>
                <c:pt idx="5">
                  <c:v>0.18001800180018002</c:v>
                </c:pt>
                <c:pt idx="6">
                  <c:v>0.18001800180018002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09-44F2-BBD7-FEC7445DC13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601614047"/>
        <c:axId val="1272626639"/>
      </c:barChart>
      <c:catAx>
        <c:axId val="160161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272626639"/>
        <c:crosses val="autoZero"/>
        <c:auto val="1"/>
        <c:lblAlgn val="ctr"/>
        <c:lblOffset val="100"/>
        <c:noMultiLvlLbl val="0"/>
      </c:catAx>
      <c:valAx>
        <c:axId val="1272626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601614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619123</xdr:colOff>
      <xdr:row>34</xdr:row>
      <xdr:rowOff>61911</xdr:rowOff>
    </xdr:from>
    <xdr:to>
      <xdr:col>6</xdr:col>
      <xdr:colOff>628649</xdr:colOff>
      <xdr:row>49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27A40E-30F2-426A-9F74-3E54D85F8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4</xdr:col>
      <xdr:colOff>1703510</xdr:colOff>
      <xdr:row>97</xdr:row>
      <xdr:rowOff>12457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6F3AADC-5934-4410-BA3C-443E85706C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172</xdr:row>
      <xdr:rowOff>0</xdr:rowOff>
    </xdr:from>
    <xdr:to>
      <xdr:col>14</xdr:col>
      <xdr:colOff>552807</xdr:colOff>
      <xdr:row>201</xdr:row>
      <xdr:rowOff>51176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EE2A15C-7723-4A29-886E-139B077B5A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714374</xdr:colOff>
      <xdr:row>222</xdr:row>
      <xdr:rowOff>0</xdr:rowOff>
    </xdr:from>
    <xdr:to>
      <xdr:col>4</xdr:col>
      <xdr:colOff>295274</xdr:colOff>
      <xdr:row>233</xdr:row>
      <xdr:rowOff>38100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91FDB74-9A3D-4AFC-8653-FA6084EAD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9526</xdr:colOff>
      <xdr:row>233</xdr:row>
      <xdr:rowOff>142876</xdr:rowOff>
    </xdr:from>
    <xdr:to>
      <xdr:col>4</xdr:col>
      <xdr:colOff>295276</xdr:colOff>
      <xdr:row>243</xdr:row>
      <xdr:rowOff>47626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A12922F-0DDF-485E-89BF-A7BA90470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76200</xdr:colOff>
      <xdr:row>275</xdr:row>
      <xdr:rowOff>76200</xdr:rowOff>
    </xdr:from>
    <xdr:to>
      <xdr:col>4</xdr:col>
      <xdr:colOff>1299341</xdr:colOff>
      <xdr:row>294</xdr:row>
      <xdr:rowOff>199369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D88D6D5-0808-44D9-B9EB-78CD3A859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314</xdr:row>
      <xdr:rowOff>0</xdr:rowOff>
    </xdr:from>
    <xdr:to>
      <xdr:col>4</xdr:col>
      <xdr:colOff>228600</xdr:colOff>
      <xdr:row>327</xdr:row>
      <xdr:rowOff>133350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674A8A46-AD51-4E5B-BB06-751A999ED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ogros%202023%20Delegaciones%20Departamen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ucación Ambiental  (2)"/>
      <sheetName val="Educación Ambiental "/>
      <sheetName val="Reforestaciones "/>
      <sheetName val="Playas Limpias"/>
      <sheetName val="Jornadas de Limpieza"/>
      <sheetName val="Proyecto Exmilitares"/>
      <sheetName val="Parques Ecologicos"/>
    </sheetNames>
    <sheetDataSet>
      <sheetData sheetId="0"/>
      <sheetData sheetId="1"/>
      <sheetData sheetId="2">
        <row r="8">
          <cell r="D8" t="str">
            <v>Hectáreas</v>
          </cell>
        </row>
        <row r="9">
          <cell r="B9" t="str">
            <v>Baja Verapaz</v>
          </cell>
          <cell r="D9">
            <v>18.001800180018002</v>
          </cell>
        </row>
        <row r="10">
          <cell r="B10" t="str">
            <v>Alta Verapaz</v>
          </cell>
          <cell r="D10">
            <v>25.378037803780376</v>
          </cell>
        </row>
        <row r="11">
          <cell r="B11" t="str">
            <v>Zacapa</v>
          </cell>
          <cell r="D11">
            <v>9.0009000900090008</v>
          </cell>
        </row>
        <row r="12">
          <cell r="B12" t="str">
            <v>Chiquimula</v>
          </cell>
          <cell r="D12">
            <v>18.001800180018002</v>
          </cell>
        </row>
        <row r="13">
          <cell r="B13" t="str">
            <v>El Progreso</v>
          </cell>
          <cell r="D13">
            <v>21.782178217821784</v>
          </cell>
        </row>
        <row r="14">
          <cell r="B14" t="str">
            <v>Izabal</v>
          </cell>
          <cell r="D14">
            <v>8.2808280828082808</v>
          </cell>
        </row>
        <row r="15">
          <cell r="B15" t="str">
            <v>Jalapa</v>
          </cell>
          <cell r="D15">
            <v>12.871287128712872</v>
          </cell>
        </row>
        <row r="16">
          <cell r="B16" t="str">
            <v>Jutiapa</v>
          </cell>
          <cell r="D16">
            <v>12.601260126012601</v>
          </cell>
        </row>
        <row r="17">
          <cell r="B17" t="str">
            <v>Santa Rosa</v>
          </cell>
          <cell r="D17">
            <v>13.681368136813681</v>
          </cell>
        </row>
        <row r="18">
          <cell r="B18" t="str">
            <v>Escuintla</v>
          </cell>
          <cell r="D18">
            <v>10.216021602160216</v>
          </cell>
        </row>
        <row r="19">
          <cell r="B19" t="str">
            <v>Sacatepéquez</v>
          </cell>
          <cell r="D19">
            <v>17.371737173717371</v>
          </cell>
        </row>
        <row r="20">
          <cell r="B20" t="str">
            <v>Chimaltenango</v>
          </cell>
          <cell r="D20">
            <v>28.802880288028803</v>
          </cell>
        </row>
        <row r="21">
          <cell r="B21" t="str">
            <v>Totonicapán</v>
          </cell>
          <cell r="D21">
            <v>35.283528352835283</v>
          </cell>
        </row>
        <row r="22">
          <cell r="B22" t="str">
            <v>Quetzaltenango</v>
          </cell>
          <cell r="D22">
            <v>86.408640864086408</v>
          </cell>
        </row>
        <row r="23">
          <cell r="B23" t="str">
            <v>San Marcos</v>
          </cell>
          <cell r="D23">
            <v>59.588658865886586</v>
          </cell>
        </row>
        <row r="24">
          <cell r="B24" t="str">
            <v>Sololá</v>
          </cell>
          <cell r="D24">
            <v>6.8046804680468043</v>
          </cell>
        </row>
        <row r="25">
          <cell r="B25" t="str">
            <v>Retalhuleu</v>
          </cell>
          <cell r="D25">
            <v>19.801980198019802</v>
          </cell>
        </row>
        <row r="26">
          <cell r="B26" t="str">
            <v>Suchitepéquez</v>
          </cell>
          <cell r="D26">
            <v>24.527452745274527</v>
          </cell>
        </row>
        <row r="27">
          <cell r="B27" t="str">
            <v>Huehuetenango</v>
          </cell>
          <cell r="D27">
            <v>9.8901890189018911</v>
          </cell>
        </row>
        <row r="28">
          <cell r="B28" t="str">
            <v>Quiché</v>
          </cell>
          <cell r="D28">
            <v>23.852385238523851</v>
          </cell>
        </row>
        <row r="29">
          <cell r="B29" t="str">
            <v>Petén</v>
          </cell>
          <cell r="D29">
            <v>13.812781278127813</v>
          </cell>
        </row>
        <row r="30">
          <cell r="B30" t="str">
            <v>ADIMAN</v>
          </cell>
          <cell r="D30">
            <v>9.0009000900090008</v>
          </cell>
        </row>
        <row r="31">
          <cell r="B31" t="str">
            <v>COOP CODEDE S. MARCOS</v>
          </cell>
          <cell r="D31">
            <v>3.6003600360036003</v>
          </cell>
        </row>
        <row r="32">
          <cell r="B32" t="str">
            <v>Municipalidad de Palencia</v>
          </cell>
          <cell r="D32">
            <v>9.0009000900090008</v>
          </cell>
        </row>
        <row r="33">
          <cell r="B33" t="str">
            <v>Municipalidad de San José Pinula</v>
          </cell>
          <cell r="D33">
            <v>18.001800180018002</v>
          </cell>
        </row>
        <row r="34">
          <cell r="B34" t="str">
            <v>Municipalidad de  San Juan Sacatepequez</v>
          </cell>
          <cell r="D34">
            <v>9.0009000900090008</v>
          </cell>
        </row>
        <row r="35">
          <cell r="B35" t="str">
            <v>Municipalidad de Mixco</v>
          </cell>
          <cell r="D35">
            <v>4.9504950495049505</v>
          </cell>
        </row>
        <row r="36">
          <cell r="B36" t="str">
            <v>Municipalidad de San José del Golfo</v>
          </cell>
          <cell r="D36">
            <v>18.001800180018002</v>
          </cell>
        </row>
        <row r="37">
          <cell r="B37" t="str">
            <v>Municipalidad de Santa Catarina Pinula</v>
          </cell>
          <cell r="D37">
            <v>4.5004500450045004</v>
          </cell>
        </row>
        <row r="38">
          <cell r="B38" t="str">
            <v>Municipalidad de Amatitlán</v>
          </cell>
          <cell r="D38">
            <v>9.0009000900090008</v>
          </cell>
        </row>
        <row r="39">
          <cell r="B39" t="str">
            <v>Maga San Juan Sacatepequez</v>
          </cell>
          <cell r="D39">
            <v>3.6003600360036003</v>
          </cell>
        </row>
        <row r="40">
          <cell r="B40" t="str">
            <v>Maga San Pedro Ayampuc</v>
          </cell>
          <cell r="D40">
            <v>2.7002700270027002</v>
          </cell>
        </row>
        <row r="41">
          <cell r="B41" t="str">
            <v>Maga GT</v>
          </cell>
          <cell r="D41">
            <v>18.046804680468046</v>
          </cell>
        </row>
        <row r="42">
          <cell r="B42" t="str">
            <v>Aldea Kanawil</v>
          </cell>
          <cell r="D42">
            <v>1.8001800180018002</v>
          </cell>
        </row>
        <row r="43">
          <cell r="B43" t="str">
            <v>Amer Chinautla</v>
          </cell>
          <cell r="D43">
            <v>2.2502250225022502</v>
          </cell>
        </row>
        <row r="44">
          <cell r="B44" t="str">
            <v>Mapreco</v>
          </cell>
          <cell r="D44">
            <v>0.13501350135013501</v>
          </cell>
        </row>
        <row r="45">
          <cell r="B45" t="str">
            <v>Cumbre el Durazno</v>
          </cell>
          <cell r="D45">
            <v>2.7002700270027002</v>
          </cell>
        </row>
        <row r="46">
          <cell r="B46" t="str">
            <v>Finca Villa Aduana, Jalapa</v>
          </cell>
          <cell r="D46">
            <v>7.2007200720072007</v>
          </cell>
        </row>
        <row r="47">
          <cell r="B47" t="str">
            <v>Municipalidad de Nueva Santa Rosa</v>
          </cell>
          <cell r="D47">
            <v>9.0009000900090008</v>
          </cell>
        </row>
        <row r="48">
          <cell r="B48" t="str">
            <v xml:space="preserve">Finca Joya de Oro, Guanagazapa, Escuintla </v>
          </cell>
          <cell r="D48">
            <v>1.8001800180018002</v>
          </cell>
        </row>
        <row r="49">
          <cell r="B49" t="str">
            <v xml:space="preserve">Nueva Concepción, Escuintla </v>
          </cell>
          <cell r="D49">
            <v>11.701170117011701</v>
          </cell>
        </row>
        <row r="50">
          <cell r="B50" t="str">
            <v xml:space="preserve">Instituto Nacional Para Varones, Antigua Guatemala </v>
          </cell>
          <cell r="D50">
            <v>0.90009000900090008</v>
          </cell>
        </row>
        <row r="51">
          <cell r="B51" t="str">
            <v xml:space="preserve">Mardoqueo Aguilar, Escuintla </v>
          </cell>
          <cell r="D51">
            <v>1.2601260126012601</v>
          </cell>
        </row>
        <row r="52">
          <cell r="B52" t="str">
            <v xml:space="preserve">Santa Rosalía la Laguna, Santa Catarina Pinula </v>
          </cell>
          <cell r="D52">
            <v>9.4509450945094517</v>
          </cell>
        </row>
        <row r="53">
          <cell r="B53" t="str">
            <v>Bosques de Villa Verde, Villa Canales</v>
          </cell>
          <cell r="D53">
            <v>9.0009000900090008</v>
          </cell>
        </row>
        <row r="54">
          <cell r="B54" t="str">
            <v>Lesbia Maricela Cotzajay, San Juan Sacatepéquez</v>
          </cell>
          <cell r="D54">
            <v>4.5004500450045004</v>
          </cell>
        </row>
        <row r="55">
          <cell r="B55" t="str">
            <v xml:space="preserve">María Paiz, San Tiago Sacatepéquez </v>
          </cell>
          <cell r="D55">
            <v>0.36003600360036003</v>
          </cell>
        </row>
        <row r="56">
          <cell r="B56" t="str">
            <v>Cocode El Rosario Zona 10, San Miguel Petapa</v>
          </cell>
          <cell r="D56">
            <v>4.5004500450045004E-2</v>
          </cell>
        </row>
        <row r="57">
          <cell r="B57" t="str">
            <v>Cocode Condominio los Amates, San Miguel Petapa</v>
          </cell>
          <cell r="D57">
            <v>4.5004500450045004E-2</v>
          </cell>
        </row>
        <row r="58">
          <cell r="B58" t="str">
            <v xml:space="preserve">Cocode Concepción Tutuapa, San Marcos </v>
          </cell>
          <cell r="D58">
            <v>11.701170117011701</v>
          </cell>
        </row>
        <row r="59">
          <cell r="B59" t="str">
            <v>Asociación de Vecinos de Villa Sol Zona 12</v>
          </cell>
          <cell r="D59">
            <v>0.13501350135013501</v>
          </cell>
        </row>
        <row r="60">
          <cell r="B60" t="str">
            <v xml:space="preserve">Cocode los Amates, Izabal </v>
          </cell>
          <cell r="D60">
            <v>0.27002700270027002</v>
          </cell>
        </row>
        <row r="61">
          <cell r="B61" t="str">
            <v xml:space="preserve">Aserradero Los Nopales, San Rafel Las Flores </v>
          </cell>
          <cell r="D61">
            <v>9.0009000900090008</v>
          </cell>
        </row>
        <row r="62">
          <cell r="B62" t="str">
            <v>Finca Concepción, Mataquescuintla, Jalapa</v>
          </cell>
          <cell r="D62">
            <v>11.701170117011701</v>
          </cell>
        </row>
        <row r="63">
          <cell r="B63" t="str">
            <v>Finca Villa Aduana, Aldea Salfate, Jalapa</v>
          </cell>
          <cell r="D63">
            <v>16.201620162016201</v>
          </cell>
        </row>
        <row r="64">
          <cell r="B64" t="str">
            <v xml:space="preserve">Municipalidad de Palencia </v>
          </cell>
          <cell r="D64">
            <v>4.5004500450045004</v>
          </cell>
        </row>
        <row r="65">
          <cell r="B65" t="str">
            <v>Parque Ecológico la Cerra, San Miguel Petapa</v>
          </cell>
          <cell r="D65">
            <v>1.0801080108010801</v>
          </cell>
        </row>
        <row r="66">
          <cell r="B66" t="str">
            <v>Ingenio Santa Teresa, Villa Canales</v>
          </cell>
          <cell r="D66">
            <v>3.6003600360036003</v>
          </cell>
        </row>
        <row r="67">
          <cell r="B67" t="str">
            <v xml:space="preserve">Residenciales Villas Catalina, Villa Nueva </v>
          </cell>
          <cell r="D67">
            <v>5.4005400540054005</v>
          </cell>
        </row>
        <row r="68">
          <cell r="B68" t="str">
            <v xml:space="preserve">Microcuenca del Rio Villa Lobos, Villa Nueva </v>
          </cell>
          <cell r="D68">
            <v>5.4005400540054005</v>
          </cell>
        </row>
        <row r="69">
          <cell r="B69" t="str">
            <v>FUNDAECO</v>
          </cell>
          <cell r="D69">
            <v>2.7002700270027002</v>
          </cell>
        </row>
        <row r="70">
          <cell r="B70" t="str">
            <v>San Antonio La Paz</v>
          </cell>
          <cell r="D70">
            <v>20.702070207020704</v>
          </cell>
        </row>
        <row r="71">
          <cell r="B71" t="str">
            <v xml:space="preserve">Kendall, Santa Catarina Pinula </v>
          </cell>
          <cell r="D71">
            <v>2.7002700270027002</v>
          </cell>
        </row>
      </sheetData>
      <sheetData sheetId="3">
        <row r="8">
          <cell r="C8" t="str">
            <v>Toneladas 
Recolectadas</v>
          </cell>
          <cell r="D8" t="str">
            <v>Voluntarios 
(Participantes)</v>
          </cell>
        </row>
        <row r="9">
          <cell r="B9" t="str">
            <v>Jutiapa</v>
          </cell>
          <cell r="C9">
            <v>3</v>
          </cell>
          <cell r="D9">
            <v>275</v>
          </cell>
        </row>
        <row r="10">
          <cell r="B10" t="str">
            <v>Santa Rosa</v>
          </cell>
          <cell r="C10">
            <v>12</v>
          </cell>
          <cell r="D10">
            <v>600</v>
          </cell>
        </row>
        <row r="11">
          <cell r="B11" t="str">
            <v>Izabal</v>
          </cell>
          <cell r="C11">
            <v>10</v>
          </cell>
          <cell r="D11">
            <v>5000</v>
          </cell>
        </row>
        <row r="12">
          <cell r="B12" t="str">
            <v>Escuintla</v>
          </cell>
          <cell r="C12">
            <v>9.1999999999999993</v>
          </cell>
          <cell r="D12">
            <v>400</v>
          </cell>
        </row>
        <row r="13">
          <cell r="B13" t="str">
            <v>Sololá</v>
          </cell>
          <cell r="C13">
            <v>4</v>
          </cell>
          <cell r="D13">
            <v>2800</v>
          </cell>
        </row>
        <row r="14">
          <cell r="B14" t="str">
            <v>Retalhuleu</v>
          </cell>
          <cell r="C14">
            <v>21.5</v>
          </cell>
          <cell r="D14">
            <v>200</v>
          </cell>
        </row>
        <row r="15">
          <cell r="B15" t="str">
            <v>Petén</v>
          </cell>
          <cell r="C15">
            <v>46.34</v>
          </cell>
          <cell r="D15">
            <v>1127</v>
          </cell>
        </row>
      </sheetData>
      <sheetData sheetId="4">
        <row r="8">
          <cell r="D8" t="str">
            <v>Toneladas</v>
          </cell>
        </row>
        <row r="9">
          <cell r="B9" t="str">
            <v>Alta Verapaz</v>
          </cell>
          <cell r="D9">
            <v>54.2</v>
          </cell>
        </row>
        <row r="10">
          <cell r="B10" t="str">
            <v>Baja Verapaz</v>
          </cell>
          <cell r="D10">
            <v>4.5</v>
          </cell>
        </row>
        <row r="11">
          <cell r="B11" t="str">
            <v>Jutiapa</v>
          </cell>
          <cell r="D11">
            <v>2.5</v>
          </cell>
        </row>
        <row r="12">
          <cell r="B12" t="str">
            <v>Jalapa</v>
          </cell>
          <cell r="D12">
            <v>3.52</v>
          </cell>
        </row>
        <row r="13">
          <cell r="B13" t="str">
            <v>Santa Rosa</v>
          </cell>
          <cell r="D13">
            <v>11.5</v>
          </cell>
        </row>
        <row r="14">
          <cell r="B14" t="str">
            <v>Izabal</v>
          </cell>
          <cell r="D14">
            <v>335.6</v>
          </cell>
        </row>
        <row r="15">
          <cell r="B15" t="str">
            <v>Zacapa</v>
          </cell>
          <cell r="D15">
            <v>1.5</v>
          </cell>
        </row>
        <row r="16">
          <cell r="B16" t="str">
            <v>Chiquimula</v>
          </cell>
          <cell r="D16">
            <v>5</v>
          </cell>
        </row>
        <row r="17">
          <cell r="B17" t="str">
            <v>El Progreso</v>
          </cell>
          <cell r="D17">
            <v>36.5</v>
          </cell>
        </row>
        <row r="18">
          <cell r="B18" t="str">
            <v>Chimaltenango</v>
          </cell>
          <cell r="D18">
            <v>13.5</v>
          </cell>
        </row>
        <row r="19">
          <cell r="B19" t="str">
            <v>Sacatepéquez</v>
          </cell>
          <cell r="D19">
            <v>16</v>
          </cell>
        </row>
        <row r="20">
          <cell r="B20" t="str">
            <v>Escuintla</v>
          </cell>
          <cell r="D20">
            <v>1.5</v>
          </cell>
        </row>
        <row r="21">
          <cell r="B21" t="str">
            <v>Quetzaltenango</v>
          </cell>
          <cell r="D21">
            <v>15.75</v>
          </cell>
        </row>
        <row r="22">
          <cell r="B22" t="str">
            <v>San Marcos</v>
          </cell>
          <cell r="D22">
            <v>35.39</v>
          </cell>
        </row>
        <row r="23">
          <cell r="B23" t="str">
            <v>Totonicapán</v>
          </cell>
          <cell r="D23">
            <v>2.1</v>
          </cell>
        </row>
        <row r="24">
          <cell r="B24" t="str">
            <v>Sololá</v>
          </cell>
          <cell r="D24">
            <v>13</v>
          </cell>
        </row>
        <row r="25">
          <cell r="B25" t="str">
            <v>Suchitepéquez</v>
          </cell>
          <cell r="D25">
            <v>9</v>
          </cell>
        </row>
        <row r="26">
          <cell r="B26" t="str">
            <v>Retalhuleu</v>
          </cell>
          <cell r="D26">
            <v>21</v>
          </cell>
        </row>
        <row r="27">
          <cell r="B27" t="str">
            <v>Quiché</v>
          </cell>
          <cell r="D27">
            <v>21.5</v>
          </cell>
        </row>
        <row r="28">
          <cell r="B28" t="str">
            <v>Huehuetenango</v>
          </cell>
          <cell r="D28">
            <v>38.5</v>
          </cell>
        </row>
        <row r="29">
          <cell r="B29" t="str">
            <v>Petén</v>
          </cell>
          <cell r="D29">
            <v>70.7</v>
          </cell>
        </row>
      </sheetData>
      <sheetData sheetId="5">
        <row r="8">
          <cell r="N8" t="str">
            <v>TOTAL DE PERSONAS CAPACITADAS</v>
          </cell>
        </row>
        <row r="9">
          <cell r="B9" t="str">
            <v>Alta Verapaz</v>
          </cell>
          <cell r="N9">
            <v>24001</v>
          </cell>
        </row>
        <row r="10">
          <cell r="B10" t="str">
            <v>Baja Verapaz</v>
          </cell>
          <cell r="N10">
            <v>26183</v>
          </cell>
        </row>
        <row r="11">
          <cell r="B11" t="str">
            <v>Jutiapa</v>
          </cell>
          <cell r="N11">
            <v>44413</v>
          </cell>
        </row>
        <row r="12">
          <cell r="B12" t="str">
            <v>Jalapa</v>
          </cell>
          <cell r="N12">
            <v>14841</v>
          </cell>
        </row>
        <row r="13">
          <cell r="B13" t="str">
            <v>Santa Rosa</v>
          </cell>
          <cell r="N13">
            <v>20142</v>
          </cell>
        </row>
        <row r="14">
          <cell r="B14" t="str">
            <v>Izabal</v>
          </cell>
          <cell r="N14">
            <v>8628</v>
          </cell>
        </row>
        <row r="15">
          <cell r="B15" t="str">
            <v>Zacapa</v>
          </cell>
          <cell r="N15">
            <v>13122</v>
          </cell>
        </row>
        <row r="16">
          <cell r="B16" t="str">
            <v>Chiquimula</v>
          </cell>
          <cell r="N16">
            <v>7424</v>
          </cell>
        </row>
        <row r="17">
          <cell r="B17" t="str">
            <v>El Progreso</v>
          </cell>
          <cell r="N17">
            <v>7405</v>
          </cell>
        </row>
        <row r="18">
          <cell r="B18" t="str">
            <v>Chimaltenango</v>
          </cell>
          <cell r="N18">
            <v>12698</v>
          </cell>
        </row>
        <row r="19">
          <cell r="B19" t="str">
            <v>Sacatepéquez</v>
          </cell>
          <cell r="N19">
            <v>10091</v>
          </cell>
        </row>
        <row r="20">
          <cell r="B20" t="str">
            <v>Escuintla</v>
          </cell>
          <cell r="N20">
            <v>10186</v>
          </cell>
        </row>
        <row r="21">
          <cell r="B21" t="str">
            <v>Quetzaltenango</v>
          </cell>
          <cell r="N21">
            <v>6759</v>
          </cell>
        </row>
        <row r="22">
          <cell r="B22" t="str">
            <v>San Marcos</v>
          </cell>
          <cell r="N22">
            <v>11995</v>
          </cell>
        </row>
        <row r="23">
          <cell r="B23" t="str">
            <v>Totonicapán</v>
          </cell>
          <cell r="N23">
            <v>3083</v>
          </cell>
        </row>
        <row r="24">
          <cell r="B24" t="str">
            <v>Sololá</v>
          </cell>
          <cell r="N24">
            <v>6.7489999999999997</v>
          </cell>
        </row>
        <row r="25">
          <cell r="B25" t="str">
            <v>Suchitepéquez</v>
          </cell>
          <cell r="N25">
            <v>12808</v>
          </cell>
        </row>
        <row r="26">
          <cell r="B26" t="str">
            <v>Retalhuleu</v>
          </cell>
          <cell r="N26">
            <v>8786</v>
          </cell>
        </row>
        <row r="27">
          <cell r="B27" t="str">
            <v>Quiché</v>
          </cell>
          <cell r="N27">
            <v>14427</v>
          </cell>
        </row>
        <row r="28">
          <cell r="B28" t="str">
            <v>Huehuetenango</v>
          </cell>
          <cell r="N28">
            <v>7162</v>
          </cell>
        </row>
        <row r="29">
          <cell r="B29" t="str">
            <v>Petén</v>
          </cell>
          <cell r="N29">
            <v>3254</v>
          </cell>
        </row>
        <row r="30">
          <cell r="B30" t="str">
            <v xml:space="preserve">Guatemala </v>
          </cell>
          <cell r="N30">
            <v>35820</v>
          </cell>
        </row>
      </sheetData>
      <sheetData sheetId="6">
        <row r="8">
          <cell r="F8" t="str">
            <v>Hectáreas</v>
          </cell>
        </row>
        <row r="9">
          <cell r="C9" t="str">
            <v>Parque Ecológico y Deportivo  Cayalá</v>
          </cell>
          <cell r="F9">
            <v>0.18001800180018002</v>
          </cell>
        </row>
        <row r="10">
          <cell r="C10" t="str">
            <v>Parque Ecológico Municipal La Asunción</v>
          </cell>
          <cell r="F10">
            <v>0.18001800180018002</v>
          </cell>
        </row>
        <row r="11">
          <cell r="C11" t="str">
            <v>Parque Ecológico Municipal Sakerty II</v>
          </cell>
          <cell r="F11">
            <v>0.18001800180018002</v>
          </cell>
        </row>
        <row r="12">
          <cell r="C12" t="str">
            <v>Parque Ecológico Jungla Urbana</v>
          </cell>
          <cell r="F12">
            <v>0.18001800180018002</v>
          </cell>
        </row>
        <row r="13">
          <cell r="C13" t="str">
            <v>Parque Ecológico Municipal Lomas de Pamplona</v>
          </cell>
          <cell r="F13">
            <v>0.18001800180018002</v>
          </cell>
        </row>
        <row r="14">
          <cell r="C14" t="str">
            <v>Parque Ecológico Kanajuyú</v>
          </cell>
          <cell r="F14">
            <v>0.18001800180018002</v>
          </cell>
        </row>
        <row r="15">
          <cell r="C15" t="str">
            <v>Parque Ecológico Municipal Salayá</v>
          </cell>
          <cell r="F15">
            <v>0.18001800180018002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71783-20E2-4067-AEDF-7F76E5F70CDF}">
  <dimension ref="B2:O1001"/>
  <sheetViews>
    <sheetView tabSelected="1" topLeftCell="B259" zoomScaleNormal="100" workbookViewId="0">
      <selection activeCell="G5" sqref="G5"/>
    </sheetView>
  </sheetViews>
  <sheetFormatPr baseColWidth="10" defaultColWidth="14.42578125" defaultRowHeight="15" customHeight="1" x14ac:dyDescent="0.25"/>
  <cols>
    <col min="1" max="1" width="10.7109375" style="4" customWidth="1"/>
    <col min="2" max="2" width="25.85546875" style="4" customWidth="1"/>
    <col min="3" max="3" width="35.42578125" style="4" customWidth="1"/>
    <col min="4" max="4" width="23" style="4" customWidth="1"/>
    <col min="5" max="5" width="28" style="4" customWidth="1"/>
    <col min="6" max="6" width="18.42578125" style="4" customWidth="1"/>
    <col min="7" max="9" width="10.7109375" style="4" customWidth="1"/>
    <col min="10" max="10" width="14" style="4" customWidth="1"/>
    <col min="11" max="11" width="23.140625" style="4" customWidth="1"/>
    <col min="12" max="12" width="13.42578125" style="4" customWidth="1"/>
    <col min="13" max="13" width="13.85546875" style="4" customWidth="1"/>
    <col min="14" max="14" width="17.140625" style="4" customWidth="1"/>
    <col min="15" max="26" width="10.7109375" style="4" customWidth="1"/>
    <col min="27" max="16384" width="14.42578125" style="4"/>
  </cols>
  <sheetData>
    <row r="2" spans="2:8" ht="15" customHeight="1" x14ac:dyDescent="0.25">
      <c r="D2" s="88"/>
      <c r="E2" s="88"/>
      <c r="F2" s="88"/>
      <c r="G2" s="88"/>
      <c r="H2" s="88"/>
    </row>
    <row r="3" spans="2:8" ht="15" customHeight="1" x14ac:dyDescent="0.25">
      <c r="B3" s="89" t="s">
        <v>122</v>
      </c>
      <c r="C3" s="89"/>
      <c r="D3" s="89"/>
      <c r="E3" s="89"/>
      <c r="F3" s="89"/>
      <c r="G3" s="15"/>
      <c r="H3" s="15"/>
    </row>
    <row r="4" spans="2:8" ht="22.5" customHeight="1" x14ac:dyDescent="0.25">
      <c r="B4" s="67" t="s">
        <v>0</v>
      </c>
      <c r="C4" s="67"/>
      <c r="D4" s="67"/>
      <c r="E4" s="67"/>
      <c r="F4" s="67"/>
    </row>
    <row r="5" spans="2:8" ht="22.5" customHeight="1" x14ac:dyDescent="0.25">
      <c r="B5" s="67" t="s">
        <v>1</v>
      </c>
      <c r="C5" s="67"/>
      <c r="D5" s="67"/>
      <c r="E5" s="67"/>
      <c r="F5" s="67"/>
    </row>
    <row r="6" spans="2:8" ht="15.75" x14ac:dyDescent="0.25">
      <c r="B6" s="90" t="s">
        <v>2</v>
      </c>
      <c r="C6" s="90"/>
      <c r="D6" s="90"/>
      <c r="E6" s="90"/>
      <c r="F6" s="90"/>
    </row>
    <row r="7" spans="2:8" ht="15.75" x14ac:dyDescent="0.25">
      <c r="B7" s="2"/>
      <c r="C7" s="1"/>
      <c r="D7" s="1"/>
      <c r="E7" s="1"/>
      <c r="F7" s="1"/>
    </row>
    <row r="8" spans="2:8" ht="45.75" customHeight="1" x14ac:dyDescent="0.25">
      <c r="B8" s="85" t="s">
        <v>3</v>
      </c>
      <c r="C8" s="22" t="s">
        <v>4</v>
      </c>
      <c r="D8" s="22" t="s">
        <v>5</v>
      </c>
      <c r="E8" s="22" t="s">
        <v>6</v>
      </c>
      <c r="F8" s="87" t="s">
        <v>100</v>
      </c>
    </row>
    <row r="9" spans="2:8" x14ac:dyDescent="0.25">
      <c r="B9" s="86"/>
      <c r="C9" s="23" t="s">
        <v>7</v>
      </c>
      <c r="D9" s="23" t="s">
        <v>7</v>
      </c>
      <c r="E9" s="23" t="s">
        <v>7</v>
      </c>
      <c r="F9" s="86"/>
    </row>
    <row r="10" spans="2:8" x14ac:dyDescent="0.25">
      <c r="B10" s="16" t="s">
        <v>8</v>
      </c>
      <c r="C10" s="17">
        <v>191</v>
      </c>
      <c r="D10" s="17">
        <v>3743</v>
      </c>
      <c r="E10" s="17">
        <v>551</v>
      </c>
      <c r="F10" s="18">
        <f>E10+D10+C10</f>
        <v>4485</v>
      </c>
    </row>
    <row r="11" spans="2:8" x14ac:dyDescent="0.25">
      <c r="B11" s="16" t="s">
        <v>9</v>
      </c>
      <c r="C11" s="17">
        <v>142</v>
      </c>
      <c r="D11" s="17">
        <v>3718</v>
      </c>
      <c r="E11" s="17">
        <v>513</v>
      </c>
      <c r="F11" s="18">
        <v>4373</v>
      </c>
    </row>
    <row r="12" spans="2:8" x14ac:dyDescent="0.25">
      <c r="B12" s="16" t="s">
        <v>10</v>
      </c>
      <c r="C12" s="17">
        <v>126</v>
      </c>
      <c r="D12" s="17">
        <v>7709</v>
      </c>
      <c r="E12" s="17">
        <v>447</v>
      </c>
      <c r="F12" s="18">
        <v>8282</v>
      </c>
    </row>
    <row r="13" spans="2:8" x14ac:dyDescent="0.25">
      <c r="B13" s="16" t="s">
        <v>11</v>
      </c>
      <c r="C13" s="17">
        <v>0</v>
      </c>
      <c r="D13" s="17">
        <v>2772</v>
      </c>
      <c r="E13" s="17">
        <v>500</v>
      </c>
      <c r="F13" s="18">
        <v>3272</v>
      </c>
    </row>
    <row r="14" spans="2:8" x14ac:dyDescent="0.25">
      <c r="B14" s="16" t="s">
        <v>12</v>
      </c>
      <c r="C14" s="17">
        <v>300</v>
      </c>
      <c r="D14" s="17">
        <v>5600</v>
      </c>
      <c r="E14" s="17">
        <v>600</v>
      </c>
      <c r="F14" s="18">
        <v>6500</v>
      </c>
    </row>
    <row r="15" spans="2:8" x14ac:dyDescent="0.25">
      <c r="B15" s="16" t="s">
        <v>13</v>
      </c>
      <c r="C15" s="17">
        <v>90</v>
      </c>
      <c r="D15" s="17">
        <v>2400</v>
      </c>
      <c r="E15" s="17">
        <v>500</v>
      </c>
      <c r="F15" s="18">
        <v>2990</v>
      </c>
    </row>
    <row r="16" spans="2:8" x14ac:dyDescent="0.25">
      <c r="B16" s="16" t="s">
        <v>14</v>
      </c>
      <c r="C16" s="19">
        <v>120</v>
      </c>
      <c r="D16" s="17">
        <v>1275</v>
      </c>
      <c r="E16" s="17">
        <v>500</v>
      </c>
      <c r="F16" s="18">
        <v>1895</v>
      </c>
    </row>
    <row r="17" spans="2:6" x14ac:dyDescent="0.25">
      <c r="B17" s="16" t="s">
        <v>15</v>
      </c>
      <c r="C17" s="17">
        <v>50</v>
      </c>
      <c r="D17" s="17">
        <v>1832</v>
      </c>
      <c r="E17" s="17">
        <v>500</v>
      </c>
      <c r="F17" s="18">
        <f>SUM(C17:E17)</f>
        <v>2382</v>
      </c>
    </row>
    <row r="18" spans="2:6" x14ac:dyDescent="0.25">
      <c r="B18" s="16" t="s">
        <v>16</v>
      </c>
      <c r="C18" s="17">
        <v>34</v>
      </c>
      <c r="D18" s="17">
        <v>3170</v>
      </c>
      <c r="E18" s="17">
        <v>535</v>
      </c>
      <c r="F18" s="18">
        <v>3739</v>
      </c>
    </row>
    <row r="19" spans="2:6" x14ac:dyDescent="0.25">
      <c r="B19" s="16" t="s">
        <v>17</v>
      </c>
      <c r="C19" s="17">
        <v>100</v>
      </c>
      <c r="D19" s="17">
        <v>1856</v>
      </c>
      <c r="E19" s="17">
        <v>500</v>
      </c>
      <c r="F19" s="18">
        <v>2456</v>
      </c>
    </row>
    <row r="20" spans="2:6" x14ac:dyDescent="0.25">
      <c r="B20" s="16" t="s">
        <v>18</v>
      </c>
      <c r="C20" s="17">
        <v>0</v>
      </c>
      <c r="D20" s="17">
        <v>1050</v>
      </c>
      <c r="E20" s="17">
        <v>512</v>
      </c>
      <c r="F20" s="18">
        <v>1562</v>
      </c>
    </row>
    <row r="21" spans="2:6" x14ac:dyDescent="0.25">
      <c r="B21" s="16" t="s">
        <v>19</v>
      </c>
      <c r="C21" s="17">
        <v>296</v>
      </c>
      <c r="D21" s="17">
        <v>1630</v>
      </c>
      <c r="E21" s="17">
        <v>691</v>
      </c>
      <c r="F21" s="18">
        <v>2617</v>
      </c>
    </row>
    <row r="22" spans="2:6" ht="15.75" customHeight="1" x14ac:dyDescent="0.25">
      <c r="B22" s="16" t="s">
        <v>20</v>
      </c>
      <c r="C22" s="17">
        <v>96</v>
      </c>
      <c r="D22" s="17">
        <v>1546</v>
      </c>
      <c r="E22" s="17">
        <v>766</v>
      </c>
      <c r="F22" s="18">
        <v>2408</v>
      </c>
    </row>
    <row r="23" spans="2:6" ht="15.75" customHeight="1" x14ac:dyDescent="0.25">
      <c r="B23" s="16" t="s">
        <v>21</v>
      </c>
      <c r="C23" s="17">
        <v>260</v>
      </c>
      <c r="D23" s="17">
        <v>20710</v>
      </c>
      <c r="E23" s="17">
        <v>1521</v>
      </c>
      <c r="F23" s="18">
        <f t="shared" ref="F23:F24" si="0">SUM(C23:E23)</f>
        <v>22491</v>
      </c>
    </row>
    <row r="24" spans="2:6" ht="15.75" customHeight="1" x14ac:dyDescent="0.25">
      <c r="B24" s="16" t="s">
        <v>22</v>
      </c>
      <c r="C24" s="17">
        <v>59</v>
      </c>
      <c r="D24" s="17">
        <v>2675</v>
      </c>
      <c r="E24" s="17">
        <v>769</v>
      </c>
      <c r="F24" s="18">
        <f t="shared" si="0"/>
        <v>3503</v>
      </c>
    </row>
    <row r="25" spans="2:6" ht="15.75" customHeight="1" x14ac:dyDescent="0.25">
      <c r="B25" s="16" t="s">
        <v>23</v>
      </c>
      <c r="C25" s="17">
        <v>75</v>
      </c>
      <c r="D25" s="17">
        <v>3128</v>
      </c>
      <c r="E25" s="17">
        <v>500</v>
      </c>
      <c r="F25" s="18">
        <v>3703</v>
      </c>
    </row>
    <row r="26" spans="2:6" ht="15.75" customHeight="1" x14ac:dyDescent="0.25">
      <c r="B26" s="16" t="s">
        <v>24</v>
      </c>
      <c r="C26" s="17">
        <v>60</v>
      </c>
      <c r="D26" s="17">
        <v>4500</v>
      </c>
      <c r="E26" s="17">
        <v>500</v>
      </c>
      <c r="F26" s="18">
        <v>5060</v>
      </c>
    </row>
    <row r="27" spans="2:6" ht="15.75" customHeight="1" x14ac:dyDescent="0.25">
      <c r="B27" s="16" t="s">
        <v>25</v>
      </c>
      <c r="C27" s="17">
        <v>70</v>
      </c>
      <c r="D27" s="17">
        <v>2439</v>
      </c>
      <c r="E27" s="17">
        <v>500</v>
      </c>
      <c r="F27" s="18">
        <f>+C27+D27+E27</f>
        <v>3009</v>
      </c>
    </row>
    <row r="28" spans="2:6" ht="15.75" customHeight="1" x14ac:dyDescent="0.25">
      <c r="B28" s="16" t="s">
        <v>26</v>
      </c>
      <c r="C28" s="17">
        <v>24</v>
      </c>
      <c r="D28" s="17">
        <v>4542</v>
      </c>
      <c r="E28" s="17">
        <v>517</v>
      </c>
      <c r="F28" s="18">
        <v>5083</v>
      </c>
    </row>
    <row r="29" spans="2:6" ht="15.75" customHeight="1" x14ac:dyDescent="0.25">
      <c r="B29" s="16" t="s">
        <v>27</v>
      </c>
      <c r="C29" s="17">
        <v>18</v>
      </c>
      <c r="D29" s="17">
        <v>8350</v>
      </c>
      <c r="E29" s="17">
        <v>500</v>
      </c>
      <c r="F29" s="18">
        <v>8868</v>
      </c>
    </row>
    <row r="30" spans="2:6" ht="15.75" customHeight="1" x14ac:dyDescent="0.25">
      <c r="B30" s="16" t="s">
        <v>28</v>
      </c>
      <c r="C30" s="17">
        <v>248</v>
      </c>
      <c r="D30" s="17">
        <v>15578</v>
      </c>
      <c r="E30" s="17">
        <v>1229</v>
      </c>
      <c r="F30" s="18">
        <v>17055</v>
      </c>
    </row>
    <row r="31" spans="2:6" ht="15.75" customHeight="1" x14ac:dyDescent="0.25">
      <c r="B31" s="20" t="s">
        <v>29</v>
      </c>
      <c r="C31" s="20">
        <f t="shared" ref="C31:E31" si="1">SUM(C10:C30)</f>
        <v>2359</v>
      </c>
      <c r="D31" s="20">
        <f t="shared" si="1"/>
        <v>100223</v>
      </c>
      <c r="E31" s="20">
        <f t="shared" si="1"/>
        <v>13151</v>
      </c>
      <c r="F31" s="21">
        <f>SUM(F10:F30)</f>
        <v>115733</v>
      </c>
    </row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spans="2:8" ht="15.75" customHeight="1" x14ac:dyDescent="0.25"/>
    <row r="50" spans="2:8" ht="15.75" customHeight="1" x14ac:dyDescent="0.25"/>
    <row r="51" spans="2:8" ht="15.75" customHeight="1" x14ac:dyDescent="0.25"/>
    <row r="52" spans="2:8" ht="15.75" customHeight="1" x14ac:dyDescent="0.25"/>
    <row r="53" spans="2:8" ht="15.75" customHeight="1" x14ac:dyDescent="0.25">
      <c r="B53" s="72" t="s">
        <v>123</v>
      </c>
      <c r="C53" s="82"/>
      <c r="D53" s="82"/>
      <c r="E53" s="3"/>
      <c r="F53" s="3"/>
      <c r="G53" s="3"/>
      <c r="H53" s="3"/>
    </row>
    <row r="54" spans="2:8" ht="15.75" customHeight="1" x14ac:dyDescent="0.25">
      <c r="B54" s="72" t="s">
        <v>46</v>
      </c>
      <c r="C54" s="82"/>
      <c r="D54" s="82"/>
      <c r="E54" s="3"/>
      <c r="F54" s="3"/>
      <c r="G54" s="3"/>
      <c r="H54" s="3"/>
    </row>
    <row r="55" spans="2:8" ht="15.75" customHeight="1" x14ac:dyDescent="0.25">
      <c r="B55" s="72" t="s">
        <v>47</v>
      </c>
      <c r="C55" s="82"/>
      <c r="D55" s="82"/>
      <c r="E55" s="3"/>
      <c r="F55" s="3"/>
      <c r="G55" s="3"/>
      <c r="H55" s="3"/>
    </row>
    <row r="56" spans="2:8" ht="15.75" customHeight="1" x14ac:dyDescent="0.25">
      <c r="B56" s="72" t="s">
        <v>2</v>
      </c>
      <c r="C56" s="82"/>
      <c r="D56" s="82"/>
      <c r="E56" s="3"/>
      <c r="F56" s="3"/>
      <c r="G56" s="3"/>
      <c r="H56" s="3"/>
    </row>
    <row r="57" spans="2:8" ht="15.75" customHeight="1" thickBot="1" x14ac:dyDescent="0.3">
      <c r="B57" s="3"/>
      <c r="C57" s="3"/>
      <c r="D57" s="3"/>
      <c r="E57" s="3"/>
      <c r="F57" s="3"/>
      <c r="G57" s="3"/>
      <c r="H57" s="3"/>
    </row>
    <row r="58" spans="2:8" ht="15.75" customHeight="1" x14ac:dyDescent="0.25">
      <c r="B58" s="83" t="s">
        <v>3</v>
      </c>
      <c r="C58" s="75" t="s">
        <v>2</v>
      </c>
      <c r="D58" s="76"/>
      <c r="E58" s="3"/>
      <c r="F58" s="3"/>
      <c r="G58" s="3"/>
      <c r="H58" s="3"/>
    </row>
    <row r="59" spans="2:8" ht="15.75" customHeight="1" thickBot="1" x14ac:dyDescent="0.3">
      <c r="B59" s="84"/>
      <c r="C59" s="14" t="s">
        <v>48</v>
      </c>
      <c r="D59" s="6" t="s">
        <v>49</v>
      </c>
      <c r="E59" s="3"/>
      <c r="F59" s="3"/>
      <c r="G59" s="3"/>
      <c r="H59" s="3"/>
    </row>
    <row r="60" spans="2:8" ht="15.75" customHeight="1" x14ac:dyDescent="0.25">
      <c r="B60" s="33" t="s">
        <v>8</v>
      </c>
      <c r="C60" s="34">
        <v>7</v>
      </c>
      <c r="D60" s="35">
        <v>54.2</v>
      </c>
      <c r="E60" s="3"/>
      <c r="F60" s="3"/>
      <c r="G60" s="3"/>
      <c r="H60" s="3"/>
    </row>
    <row r="61" spans="2:8" ht="15.75" customHeight="1" x14ac:dyDescent="0.25">
      <c r="B61" s="36" t="s">
        <v>9</v>
      </c>
      <c r="C61" s="34">
        <v>6</v>
      </c>
      <c r="D61" s="35">
        <v>4.5</v>
      </c>
      <c r="E61" s="3"/>
      <c r="F61" s="3"/>
      <c r="G61" s="3"/>
      <c r="H61" s="3"/>
    </row>
    <row r="62" spans="2:8" ht="15.75" customHeight="1" x14ac:dyDescent="0.25">
      <c r="B62" s="36" t="s">
        <v>10</v>
      </c>
      <c r="C62" s="34">
        <v>2</v>
      </c>
      <c r="D62" s="35">
        <v>2.5</v>
      </c>
      <c r="E62" s="3"/>
      <c r="F62" s="3"/>
      <c r="G62" s="3"/>
      <c r="H62" s="3"/>
    </row>
    <row r="63" spans="2:8" ht="15.75" customHeight="1" x14ac:dyDescent="0.25">
      <c r="B63" s="36" t="s">
        <v>11</v>
      </c>
      <c r="C63" s="34">
        <v>8</v>
      </c>
      <c r="D63" s="35">
        <v>3.52</v>
      </c>
      <c r="E63" s="3"/>
      <c r="F63" s="3"/>
      <c r="G63" s="3"/>
      <c r="H63" s="3"/>
    </row>
    <row r="64" spans="2:8" ht="15.75" customHeight="1" x14ac:dyDescent="0.25">
      <c r="B64" s="36" t="s">
        <v>12</v>
      </c>
      <c r="C64" s="34">
        <v>11</v>
      </c>
      <c r="D64" s="35">
        <v>11.5</v>
      </c>
      <c r="E64" s="3"/>
      <c r="F64" s="3"/>
      <c r="G64" s="3"/>
      <c r="H64" s="3"/>
    </row>
    <row r="65" spans="2:8" ht="15.75" customHeight="1" x14ac:dyDescent="0.25">
      <c r="B65" s="36" t="s">
        <v>13</v>
      </c>
      <c r="C65" s="34">
        <v>210</v>
      </c>
      <c r="D65" s="35">
        <v>335.6</v>
      </c>
      <c r="E65" s="3"/>
      <c r="F65" s="3"/>
      <c r="G65" s="3"/>
      <c r="H65" s="3"/>
    </row>
    <row r="66" spans="2:8" ht="15.75" customHeight="1" x14ac:dyDescent="0.25">
      <c r="B66" s="36" t="s">
        <v>14</v>
      </c>
      <c r="C66" s="34">
        <v>2</v>
      </c>
      <c r="D66" s="37">
        <v>1.5</v>
      </c>
      <c r="E66" s="3"/>
      <c r="F66" s="3"/>
      <c r="G66" s="3"/>
      <c r="H66" s="3"/>
    </row>
    <row r="67" spans="2:8" ht="15.75" customHeight="1" x14ac:dyDescent="0.25">
      <c r="B67" s="36" t="s">
        <v>15</v>
      </c>
      <c r="C67" s="34">
        <v>14</v>
      </c>
      <c r="D67" s="35">
        <v>5</v>
      </c>
      <c r="E67" s="3"/>
      <c r="F67" s="3"/>
      <c r="G67" s="3"/>
      <c r="H67" s="3"/>
    </row>
    <row r="68" spans="2:8" ht="15.75" customHeight="1" x14ac:dyDescent="0.25">
      <c r="B68" s="36" t="s">
        <v>16</v>
      </c>
      <c r="C68" s="34">
        <v>18</v>
      </c>
      <c r="D68" s="35">
        <v>36.5</v>
      </c>
      <c r="E68" s="3"/>
      <c r="F68" s="3"/>
      <c r="G68" s="3"/>
      <c r="H68" s="3"/>
    </row>
    <row r="69" spans="2:8" ht="15.75" customHeight="1" x14ac:dyDescent="0.25">
      <c r="B69" s="36" t="s">
        <v>17</v>
      </c>
      <c r="C69" s="34">
        <v>20</v>
      </c>
      <c r="D69" s="37">
        <v>13.5</v>
      </c>
      <c r="E69" s="3"/>
      <c r="F69" s="3"/>
      <c r="G69" s="3"/>
      <c r="H69" s="3"/>
    </row>
    <row r="70" spans="2:8" ht="15.75" customHeight="1" x14ac:dyDescent="0.25">
      <c r="B70" s="36" t="s">
        <v>18</v>
      </c>
      <c r="C70" s="34">
        <v>20</v>
      </c>
      <c r="D70" s="35">
        <v>16</v>
      </c>
      <c r="E70" s="3"/>
      <c r="F70" s="3"/>
      <c r="G70" s="3"/>
      <c r="H70" s="3"/>
    </row>
    <row r="71" spans="2:8" ht="15.75" customHeight="1" x14ac:dyDescent="0.25">
      <c r="B71" s="36" t="s">
        <v>19</v>
      </c>
      <c r="C71" s="34">
        <v>1</v>
      </c>
      <c r="D71" s="37">
        <v>1.5</v>
      </c>
      <c r="E71" s="3"/>
      <c r="F71" s="3"/>
      <c r="G71" s="3"/>
      <c r="H71" s="3"/>
    </row>
    <row r="72" spans="2:8" ht="15.75" customHeight="1" x14ac:dyDescent="0.25">
      <c r="B72" s="36" t="s">
        <v>20</v>
      </c>
      <c r="C72" s="34">
        <v>13</v>
      </c>
      <c r="D72" s="35">
        <v>15.75</v>
      </c>
      <c r="E72" s="3"/>
      <c r="F72" s="3"/>
      <c r="G72" s="3"/>
      <c r="H72" s="3"/>
    </row>
    <row r="73" spans="2:8" ht="15.75" customHeight="1" x14ac:dyDescent="0.25">
      <c r="B73" s="36" t="s">
        <v>21</v>
      </c>
      <c r="C73" s="34">
        <v>27</v>
      </c>
      <c r="D73" s="35">
        <v>35.39</v>
      </c>
      <c r="E73" s="3"/>
      <c r="F73" s="3"/>
      <c r="G73" s="3"/>
      <c r="H73" s="3"/>
    </row>
    <row r="74" spans="2:8" ht="15.75" customHeight="1" x14ac:dyDescent="0.25">
      <c r="B74" s="36" t="s">
        <v>22</v>
      </c>
      <c r="C74" s="34">
        <v>5</v>
      </c>
      <c r="D74" s="35">
        <v>2.1</v>
      </c>
      <c r="E74" s="3"/>
      <c r="F74" s="3"/>
      <c r="G74" s="3"/>
      <c r="H74" s="3"/>
    </row>
    <row r="75" spans="2:8" ht="15.75" customHeight="1" x14ac:dyDescent="0.25">
      <c r="B75" s="36" t="s">
        <v>23</v>
      </c>
      <c r="C75" s="34">
        <v>12</v>
      </c>
      <c r="D75" s="35">
        <v>13</v>
      </c>
      <c r="E75" s="3"/>
      <c r="F75" s="3"/>
      <c r="G75" s="3"/>
      <c r="H75" s="3"/>
    </row>
    <row r="76" spans="2:8" ht="15.75" customHeight="1" x14ac:dyDescent="0.25">
      <c r="B76" s="36" t="s">
        <v>24</v>
      </c>
      <c r="C76" s="34">
        <v>15</v>
      </c>
      <c r="D76" s="35">
        <v>9</v>
      </c>
      <c r="E76" s="3"/>
      <c r="F76" s="3"/>
      <c r="G76" s="3"/>
      <c r="H76" s="3"/>
    </row>
    <row r="77" spans="2:8" ht="15.75" customHeight="1" x14ac:dyDescent="0.25">
      <c r="B77" s="36" t="s">
        <v>25</v>
      </c>
      <c r="C77" s="34">
        <v>14</v>
      </c>
      <c r="D77" s="35">
        <v>21</v>
      </c>
      <c r="E77" s="3"/>
      <c r="F77" s="3"/>
      <c r="G77" s="3"/>
      <c r="H77" s="3"/>
    </row>
    <row r="78" spans="2:8" ht="15.75" customHeight="1" x14ac:dyDescent="0.25">
      <c r="B78" s="36" t="s">
        <v>26</v>
      </c>
      <c r="C78" s="34">
        <v>13</v>
      </c>
      <c r="D78" s="37">
        <v>21.5</v>
      </c>
      <c r="E78" s="3"/>
      <c r="F78" s="3"/>
      <c r="G78" s="3"/>
      <c r="H78" s="3"/>
    </row>
    <row r="79" spans="2:8" ht="15.75" customHeight="1" x14ac:dyDescent="0.25">
      <c r="B79" s="36" t="s">
        <v>27</v>
      </c>
      <c r="C79" s="34">
        <v>9</v>
      </c>
      <c r="D79" s="35">
        <v>38.5</v>
      </c>
      <c r="E79" s="3"/>
      <c r="F79" s="3"/>
      <c r="G79" s="3"/>
      <c r="H79" s="3"/>
    </row>
    <row r="80" spans="2:8" ht="15.75" customHeight="1" thickBot="1" x14ac:dyDescent="0.3">
      <c r="B80" s="38" t="s">
        <v>28</v>
      </c>
      <c r="C80" s="39">
        <v>41</v>
      </c>
      <c r="D80" s="40">
        <v>70.7</v>
      </c>
      <c r="E80" s="3"/>
      <c r="F80" s="3"/>
      <c r="G80" s="3"/>
      <c r="H80" s="3"/>
    </row>
    <row r="81" spans="2:8" ht="15.75" customHeight="1" thickBot="1" x14ac:dyDescent="0.3">
      <c r="B81" s="41" t="s">
        <v>29</v>
      </c>
      <c r="C81" s="42">
        <f t="shared" ref="C81" si="2">SUM(C60:C80)</f>
        <v>468</v>
      </c>
      <c r="D81" s="43">
        <f>SUM(D60:D80)</f>
        <v>712.7600000000001</v>
      </c>
      <c r="E81" s="3"/>
      <c r="F81" s="3"/>
      <c r="G81" s="3"/>
      <c r="H81" s="3"/>
    </row>
    <row r="82" spans="2:8" ht="15.75" customHeight="1" x14ac:dyDescent="0.25">
      <c r="B82" s="3"/>
      <c r="C82" s="3"/>
      <c r="D82" s="3"/>
      <c r="E82" s="3"/>
      <c r="F82" s="3"/>
      <c r="G82" s="3"/>
      <c r="H82" s="3"/>
    </row>
    <row r="83" spans="2:8" ht="15.75" customHeight="1" x14ac:dyDescent="0.25">
      <c r="B83" s="3"/>
      <c r="C83" s="3"/>
      <c r="D83" s="3"/>
      <c r="E83" s="3"/>
      <c r="F83" s="3"/>
      <c r="G83" s="3"/>
      <c r="H83" s="3"/>
    </row>
    <row r="84" spans="2:8" ht="15.75" customHeight="1" x14ac:dyDescent="0.25">
      <c r="B84" s="3"/>
      <c r="C84" s="3"/>
      <c r="D84" s="3"/>
      <c r="E84" s="3"/>
      <c r="F84" s="3"/>
      <c r="G84" s="3"/>
      <c r="H84" s="3"/>
    </row>
    <row r="85" spans="2:8" ht="15.75" customHeight="1" x14ac:dyDescent="0.25">
      <c r="B85" s="3"/>
      <c r="C85" s="3"/>
      <c r="D85" s="3"/>
      <c r="E85" s="3"/>
      <c r="F85" s="3"/>
      <c r="G85" s="3"/>
      <c r="H85" s="3"/>
    </row>
    <row r="86" spans="2:8" ht="15.75" customHeight="1" x14ac:dyDescent="0.25">
      <c r="B86" s="3"/>
      <c r="C86" s="3"/>
      <c r="D86" s="3"/>
      <c r="E86" s="3"/>
      <c r="F86" s="3"/>
      <c r="G86" s="3"/>
      <c r="H86" s="3"/>
    </row>
    <row r="87" spans="2:8" ht="15.75" customHeight="1" x14ac:dyDescent="0.25">
      <c r="B87" s="3"/>
      <c r="C87" s="3"/>
      <c r="D87" s="3"/>
      <c r="E87" s="3"/>
      <c r="F87" s="3"/>
      <c r="G87" s="3"/>
      <c r="H87" s="3"/>
    </row>
    <row r="88" spans="2:8" ht="15.75" customHeight="1" x14ac:dyDescent="0.25">
      <c r="B88" s="3"/>
      <c r="C88" s="3"/>
      <c r="D88" s="3"/>
      <c r="E88" s="3"/>
      <c r="F88" s="3"/>
      <c r="G88" s="3"/>
      <c r="H88" s="3"/>
    </row>
    <row r="89" spans="2:8" ht="15.75" customHeight="1" x14ac:dyDescent="0.25">
      <c r="B89" s="3"/>
      <c r="C89" s="3"/>
      <c r="D89" s="3"/>
      <c r="E89" s="3"/>
      <c r="F89" s="3"/>
      <c r="G89" s="3"/>
      <c r="H89" s="3"/>
    </row>
    <row r="90" spans="2:8" ht="15.75" customHeight="1" x14ac:dyDescent="0.25">
      <c r="B90" s="3"/>
      <c r="C90" s="3"/>
      <c r="D90" s="3"/>
      <c r="E90" s="3"/>
      <c r="F90" s="3"/>
      <c r="G90" s="3"/>
      <c r="H90" s="3"/>
    </row>
    <row r="91" spans="2:8" ht="15.75" customHeight="1" x14ac:dyDescent="0.25">
      <c r="B91" s="3"/>
      <c r="C91" s="3"/>
      <c r="D91" s="3"/>
      <c r="E91" s="3"/>
      <c r="F91" s="3"/>
      <c r="G91" s="3"/>
      <c r="H91" s="3"/>
    </row>
    <row r="92" spans="2:8" ht="15.75" customHeight="1" x14ac:dyDescent="0.25">
      <c r="B92" s="3"/>
      <c r="C92" s="3"/>
      <c r="D92" s="3"/>
      <c r="E92" s="3"/>
      <c r="F92" s="3"/>
      <c r="G92" s="3"/>
      <c r="H92" s="3"/>
    </row>
    <row r="93" spans="2:8" ht="15.75" customHeight="1" x14ac:dyDescent="0.25">
      <c r="B93" s="3"/>
      <c r="C93" s="3"/>
      <c r="D93" s="3"/>
      <c r="E93" s="3"/>
      <c r="F93" s="3"/>
      <c r="G93" s="3"/>
      <c r="H93" s="3"/>
    </row>
    <row r="94" spans="2:8" ht="15.75" customHeight="1" x14ac:dyDescent="0.25">
      <c r="B94" s="3"/>
      <c r="C94" s="3"/>
      <c r="D94" s="3"/>
      <c r="E94" s="3"/>
      <c r="F94" s="3"/>
      <c r="G94" s="3"/>
      <c r="H94" s="3"/>
    </row>
    <row r="95" spans="2:8" ht="15.75" customHeight="1" x14ac:dyDescent="0.25">
      <c r="B95" s="3"/>
      <c r="C95" s="3"/>
      <c r="D95" s="3"/>
      <c r="E95" s="3"/>
      <c r="F95" s="3"/>
      <c r="G95" s="3"/>
      <c r="H95" s="3"/>
    </row>
    <row r="96" spans="2:8" ht="15.75" customHeight="1" x14ac:dyDescent="0.25">
      <c r="B96" s="3"/>
      <c r="C96" s="3"/>
      <c r="D96" s="3"/>
      <c r="E96" s="3"/>
      <c r="F96" s="3"/>
      <c r="G96" s="3"/>
      <c r="H96" s="3"/>
    </row>
    <row r="97" spans="2:15" ht="15.75" customHeight="1" x14ac:dyDescent="0.25">
      <c r="B97" s="3"/>
      <c r="C97" s="3"/>
      <c r="D97" s="3"/>
      <c r="E97" s="3"/>
      <c r="F97" s="3"/>
      <c r="G97" s="3"/>
      <c r="H97" s="3"/>
    </row>
    <row r="98" spans="2:15" ht="15.75" customHeight="1" x14ac:dyDescent="0.25">
      <c r="B98" s="3"/>
      <c r="C98" s="3"/>
      <c r="D98" s="3"/>
      <c r="E98" s="3"/>
      <c r="F98" s="3"/>
      <c r="G98" s="3"/>
      <c r="H98" s="3"/>
    </row>
    <row r="99" spans="2:15" ht="15.75" customHeight="1" x14ac:dyDescent="0.25"/>
    <row r="100" spans="2:15" ht="15.75" customHeight="1" x14ac:dyDescent="0.25">
      <c r="B100" s="77" t="s">
        <v>124</v>
      </c>
      <c r="C100" s="77"/>
      <c r="D100" s="77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2:15" ht="15.75" customHeight="1" x14ac:dyDescent="0.25">
      <c r="B101" s="77" t="s">
        <v>30</v>
      </c>
      <c r="C101" s="77"/>
      <c r="D101" s="77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2:15" ht="15.75" customHeight="1" x14ac:dyDescent="0.25">
      <c r="B102" s="78" t="s">
        <v>98</v>
      </c>
      <c r="C102" s="78"/>
      <c r="D102" s="78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2:15" ht="15.75" customHeight="1" x14ac:dyDescent="0.25">
      <c r="B103" s="79" t="s">
        <v>2</v>
      </c>
      <c r="C103" s="79"/>
      <c r="D103" s="79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2:15" ht="15.75" customHeight="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2:15" ht="15.75" customHeight="1" x14ac:dyDescent="0.25">
      <c r="B105" s="80" t="s">
        <v>3</v>
      </c>
      <c r="C105" s="81" t="s">
        <v>117</v>
      </c>
      <c r="D105" s="81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2:15" ht="15.75" customHeight="1" x14ac:dyDescent="0.25">
      <c r="B106" s="80"/>
      <c r="C106" s="32" t="s">
        <v>31</v>
      </c>
      <c r="D106" s="32" t="s">
        <v>32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2:15" ht="15.75" customHeight="1" x14ac:dyDescent="0.25">
      <c r="B107" s="64" t="s">
        <v>9</v>
      </c>
      <c r="C107" s="24">
        <v>20000</v>
      </c>
      <c r="D107" s="25">
        <f t="shared" ref="D107:D128" si="3">+C107/1111</f>
        <v>18.001800180018002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2:15" ht="15.75" customHeight="1" x14ac:dyDescent="0.25">
      <c r="B108" s="64" t="s">
        <v>8</v>
      </c>
      <c r="C108" s="24">
        <v>28195</v>
      </c>
      <c r="D108" s="25">
        <f t="shared" si="3"/>
        <v>25.378037803780376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2:15" ht="15.75" customHeight="1" x14ac:dyDescent="0.25">
      <c r="B109" s="64" t="s">
        <v>14</v>
      </c>
      <c r="C109" s="24">
        <v>10000</v>
      </c>
      <c r="D109" s="25">
        <f t="shared" si="3"/>
        <v>9.0009000900090008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2:15" ht="15.75" customHeight="1" x14ac:dyDescent="0.25">
      <c r="B110" s="64" t="s">
        <v>15</v>
      </c>
      <c r="C110" s="24">
        <v>20000</v>
      </c>
      <c r="D110" s="25">
        <f t="shared" si="3"/>
        <v>18.001800180018002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2:15" ht="15.75" customHeight="1" x14ac:dyDescent="0.25">
      <c r="B111" s="64" t="s">
        <v>16</v>
      </c>
      <c r="C111" s="24">
        <v>24200</v>
      </c>
      <c r="D111" s="25">
        <f t="shared" si="3"/>
        <v>21.782178217821784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2:15" ht="15.75" customHeight="1" x14ac:dyDescent="0.25">
      <c r="B112" s="64" t="s">
        <v>13</v>
      </c>
      <c r="C112" s="24">
        <v>9200</v>
      </c>
      <c r="D112" s="25">
        <f t="shared" si="3"/>
        <v>8.2808280828082808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2:15" ht="15.75" customHeight="1" x14ac:dyDescent="0.25">
      <c r="B113" s="64" t="s">
        <v>11</v>
      </c>
      <c r="C113" s="24">
        <v>14300</v>
      </c>
      <c r="D113" s="25">
        <f t="shared" si="3"/>
        <v>12.871287128712872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2:15" ht="15.75" customHeight="1" x14ac:dyDescent="0.25">
      <c r="B114" s="64" t="s">
        <v>10</v>
      </c>
      <c r="C114" s="24">
        <v>14000</v>
      </c>
      <c r="D114" s="25">
        <f t="shared" si="3"/>
        <v>12.601260126012601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2:15" ht="15.75" customHeight="1" x14ac:dyDescent="0.25">
      <c r="B115" s="64" t="s">
        <v>12</v>
      </c>
      <c r="C115" s="24">
        <v>15200</v>
      </c>
      <c r="D115" s="25">
        <f t="shared" si="3"/>
        <v>13.681368136813681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2:15" ht="15.75" customHeight="1" x14ac:dyDescent="0.25">
      <c r="B116" s="64" t="s">
        <v>19</v>
      </c>
      <c r="C116" s="24">
        <v>11350</v>
      </c>
      <c r="D116" s="25">
        <f t="shared" si="3"/>
        <v>10.216021602160216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2:15" ht="15.75" customHeight="1" x14ac:dyDescent="0.25">
      <c r="B117" s="64" t="s">
        <v>18</v>
      </c>
      <c r="C117" s="24">
        <v>19300</v>
      </c>
      <c r="D117" s="25">
        <f t="shared" si="3"/>
        <v>17.371737173717371</v>
      </c>
      <c r="E117" s="5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2:15" ht="15.75" customHeight="1" x14ac:dyDescent="0.25">
      <c r="B118" s="64" t="s">
        <v>17</v>
      </c>
      <c r="C118" s="24">
        <v>32000</v>
      </c>
      <c r="D118" s="25">
        <f t="shared" si="3"/>
        <v>28.802880288028803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2:15" ht="15.75" customHeight="1" x14ac:dyDescent="0.25">
      <c r="B119" s="64" t="s">
        <v>22</v>
      </c>
      <c r="C119" s="24">
        <v>39200</v>
      </c>
      <c r="D119" s="25">
        <f t="shared" si="3"/>
        <v>35.283528352835283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2:15" ht="15.75" customHeight="1" x14ac:dyDescent="0.25">
      <c r="B120" s="64" t="s">
        <v>20</v>
      </c>
      <c r="C120" s="24">
        <v>96000</v>
      </c>
      <c r="D120" s="25">
        <f t="shared" si="3"/>
        <v>86.408640864086408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2:15" ht="15.75" customHeight="1" x14ac:dyDescent="0.25">
      <c r="B121" s="64" t="s">
        <v>21</v>
      </c>
      <c r="C121" s="24">
        <v>66203</v>
      </c>
      <c r="D121" s="25">
        <f t="shared" si="3"/>
        <v>59.588658865886586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2:15" ht="15.75" customHeight="1" x14ac:dyDescent="0.25">
      <c r="B122" s="64" t="s">
        <v>23</v>
      </c>
      <c r="C122" s="24">
        <v>7560</v>
      </c>
      <c r="D122" s="25">
        <f t="shared" si="3"/>
        <v>6.8046804680468043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2:15" ht="15.75" customHeight="1" x14ac:dyDescent="0.25">
      <c r="B123" s="64" t="s">
        <v>25</v>
      </c>
      <c r="C123" s="24">
        <v>22000</v>
      </c>
      <c r="D123" s="25">
        <f t="shared" si="3"/>
        <v>19.801980198019802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2:15" ht="15.75" customHeight="1" x14ac:dyDescent="0.25">
      <c r="B124" s="64" t="s">
        <v>24</v>
      </c>
      <c r="C124" s="24">
        <v>27250</v>
      </c>
      <c r="D124" s="25">
        <f t="shared" si="3"/>
        <v>24.527452745274527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2:15" ht="15.75" customHeight="1" x14ac:dyDescent="0.25">
      <c r="B125" s="64" t="s">
        <v>27</v>
      </c>
      <c r="C125" s="24">
        <v>10988</v>
      </c>
      <c r="D125" s="25">
        <f t="shared" si="3"/>
        <v>9.8901890189018911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2:15" ht="15.75" customHeight="1" x14ac:dyDescent="0.25">
      <c r="B126" s="64" t="s">
        <v>26</v>
      </c>
      <c r="C126" s="24">
        <v>26500</v>
      </c>
      <c r="D126" s="25">
        <f t="shared" si="3"/>
        <v>23.852385238523851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2:15" ht="15.75" customHeight="1" x14ac:dyDescent="0.25">
      <c r="B127" s="64" t="s">
        <v>28</v>
      </c>
      <c r="C127" s="24">
        <v>15346</v>
      </c>
      <c r="D127" s="25">
        <f t="shared" si="3"/>
        <v>13.812781278127813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2:15" ht="15.75" customHeight="1" x14ac:dyDescent="0.25">
      <c r="B128" s="65" t="s">
        <v>33</v>
      </c>
      <c r="C128" s="26">
        <v>10000</v>
      </c>
      <c r="D128" s="27">
        <f t="shared" si="3"/>
        <v>9.0009000900090008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2:15" ht="15.75" customHeight="1" x14ac:dyDescent="0.25">
      <c r="B129" s="65" t="s">
        <v>34</v>
      </c>
      <c r="C129" s="26">
        <v>4000</v>
      </c>
      <c r="D129" s="27">
        <f t="shared" ref="D129:D145" si="4">+C129/1111</f>
        <v>3.6003600360036003</v>
      </c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2:15" ht="15.75" customHeight="1" x14ac:dyDescent="0.25">
      <c r="B130" s="65" t="s">
        <v>102</v>
      </c>
      <c r="C130" s="26">
        <v>10000</v>
      </c>
      <c r="D130" s="27">
        <f t="shared" si="4"/>
        <v>9.0009000900090008</v>
      </c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2:15" ht="15.75" customHeight="1" x14ac:dyDescent="0.25">
      <c r="B131" s="65" t="s">
        <v>103</v>
      </c>
      <c r="C131" s="26">
        <v>20000</v>
      </c>
      <c r="D131" s="27">
        <f t="shared" si="4"/>
        <v>18.001800180018002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2:15" ht="15.75" customHeight="1" x14ac:dyDescent="0.25">
      <c r="B132" s="65" t="s">
        <v>104</v>
      </c>
      <c r="C132" s="26">
        <v>10000</v>
      </c>
      <c r="D132" s="27">
        <f t="shared" si="4"/>
        <v>9.0009000900090008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2:15" ht="15.75" customHeight="1" x14ac:dyDescent="0.25">
      <c r="B133" s="65" t="s">
        <v>105</v>
      </c>
      <c r="C133" s="26">
        <v>5500</v>
      </c>
      <c r="D133" s="27">
        <f t="shared" si="4"/>
        <v>4.9504950495049505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2:15" ht="15.75" customHeight="1" x14ac:dyDescent="0.25">
      <c r="B134" s="65" t="s">
        <v>106</v>
      </c>
      <c r="C134" s="26">
        <v>20000</v>
      </c>
      <c r="D134" s="27">
        <f t="shared" si="4"/>
        <v>18.001800180018002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2:15" ht="15.75" customHeight="1" x14ac:dyDescent="0.25">
      <c r="B135" s="65" t="s">
        <v>107</v>
      </c>
      <c r="C135" s="26">
        <v>5000</v>
      </c>
      <c r="D135" s="27">
        <f t="shared" si="4"/>
        <v>4.5004500450045004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2:15" ht="15.75" customHeight="1" x14ac:dyDescent="0.25">
      <c r="B136" s="65" t="s">
        <v>108</v>
      </c>
      <c r="C136" s="26">
        <v>10000</v>
      </c>
      <c r="D136" s="27">
        <f t="shared" si="4"/>
        <v>9.0009000900090008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2:15" ht="15.75" customHeight="1" x14ac:dyDescent="0.25">
      <c r="B137" s="65" t="s">
        <v>35</v>
      </c>
      <c r="C137" s="26">
        <v>4000</v>
      </c>
      <c r="D137" s="27">
        <f t="shared" si="4"/>
        <v>3.6003600360036003</v>
      </c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2:15" ht="15.75" customHeight="1" x14ac:dyDescent="0.25">
      <c r="B138" s="65" t="s">
        <v>36</v>
      </c>
      <c r="C138" s="26">
        <v>3000</v>
      </c>
      <c r="D138" s="27">
        <f t="shared" si="4"/>
        <v>2.7002700270027002</v>
      </c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2:15" ht="15.75" customHeight="1" x14ac:dyDescent="0.25">
      <c r="B139" s="65" t="s">
        <v>37</v>
      </c>
      <c r="C139" s="26">
        <v>20050</v>
      </c>
      <c r="D139" s="27">
        <f t="shared" si="4"/>
        <v>18.046804680468046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2:15" ht="15.75" customHeight="1" x14ac:dyDescent="0.25">
      <c r="B140" s="65" t="s">
        <v>38</v>
      </c>
      <c r="C140" s="26">
        <v>2000</v>
      </c>
      <c r="D140" s="27">
        <f t="shared" si="4"/>
        <v>1.8001800180018002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2:15" ht="15.75" customHeight="1" x14ac:dyDescent="0.25">
      <c r="B141" s="65" t="s">
        <v>39</v>
      </c>
      <c r="C141" s="26">
        <v>2500</v>
      </c>
      <c r="D141" s="27">
        <f t="shared" si="4"/>
        <v>2.2502250225022502</v>
      </c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2:15" ht="15.75" customHeight="1" x14ac:dyDescent="0.25">
      <c r="B142" s="65" t="s">
        <v>40</v>
      </c>
      <c r="C142" s="26">
        <v>150</v>
      </c>
      <c r="D142" s="27">
        <f t="shared" si="4"/>
        <v>0.13501350135013501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2:15" ht="15.75" customHeight="1" x14ac:dyDescent="0.25">
      <c r="B143" s="65" t="s">
        <v>41</v>
      </c>
      <c r="C143" s="28">
        <v>3000</v>
      </c>
      <c r="D143" s="27">
        <f t="shared" si="4"/>
        <v>2.7002700270027002</v>
      </c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2:15" ht="15.75" customHeight="1" x14ac:dyDescent="0.25">
      <c r="B144" s="66" t="s">
        <v>63</v>
      </c>
      <c r="C144" s="19">
        <v>8000</v>
      </c>
      <c r="D144" s="29">
        <f t="shared" si="4"/>
        <v>7.2007200720072007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2:15" ht="15.75" customHeight="1" x14ac:dyDescent="0.25">
      <c r="B145" s="66" t="s">
        <v>64</v>
      </c>
      <c r="C145" s="19">
        <v>10000</v>
      </c>
      <c r="D145" s="29">
        <f t="shared" si="4"/>
        <v>9.0009000900090008</v>
      </c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2:15" ht="15.75" customHeight="1" x14ac:dyDescent="0.25">
      <c r="B146" s="66" t="s">
        <v>65</v>
      </c>
      <c r="C146" s="19">
        <v>2000</v>
      </c>
      <c r="D146" s="29">
        <f t="shared" ref="D146:D169" si="5">+C146/1111</f>
        <v>1.8001800180018002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2:15" ht="15.75" customHeight="1" x14ac:dyDescent="0.25">
      <c r="B147" s="66" t="s">
        <v>66</v>
      </c>
      <c r="C147" s="19">
        <v>13000</v>
      </c>
      <c r="D147" s="29">
        <f t="shared" si="5"/>
        <v>11.701170117011701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2:15" ht="15.75" customHeight="1" x14ac:dyDescent="0.25">
      <c r="B148" s="66" t="s">
        <v>67</v>
      </c>
      <c r="C148" s="19">
        <v>1000</v>
      </c>
      <c r="D148" s="29">
        <f t="shared" si="5"/>
        <v>0.90009000900090008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2:15" ht="15.75" customHeight="1" x14ac:dyDescent="0.25">
      <c r="B149" s="66" t="s">
        <v>68</v>
      </c>
      <c r="C149" s="19">
        <v>1400</v>
      </c>
      <c r="D149" s="29">
        <f t="shared" si="5"/>
        <v>1.2601260126012601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2:15" ht="15.75" customHeight="1" x14ac:dyDescent="0.25">
      <c r="B150" s="66" t="s">
        <v>109</v>
      </c>
      <c r="C150" s="19">
        <v>10500</v>
      </c>
      <c r="D150" s="29">
        <f t="shared" si="5"/>
        <v>9.4509450945094517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2:15" ht="15.75" customHeight="1" x14ac:dyDescent="0.25">
      <c r="B151" s="66" t="s">
        <v>69</v>
      </c>
      <c r="C151" s="19">
        <v>10000</v>
      </c>
      <c r="D151" s="29">
        <f t="shared" si="5"/>
        <v>9.0009000900090008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2:15" ht="15.75" customHeight="1" x14ac:dyDescent="0.25">
      <c r="B152" s="66" t="s">
        <v>70</v>
      </c>
      <c r="C152" s="19">
        <v>5000</v>
      </c>
      <c r="D152" s="29">
        <f t="shared" si="5"/>
        <v>4.5004500450045004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2:15" ht="15.75" customHeight="1" x14ac:dyDescent="0.25">
      <c r="B153" s="66" t="s">
        <v>110</v>
      </c>
      <c r="C153" s="19">
        <v>400</v>
      </c>
      <c r="D153" s="29">
        <f t="shared" si="5"/>
        <v>0.36003600360036003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2:15" ht="15.75" customHeight="1" x14ac:dyDescent="0.25">
      <c r="B154" s="66" t="s">
        <v>71</v>
      </c>
      <c r="C154" s="19">
        <v>50</v>
      </c>
      <c r="D154" s="29">
        <f t="shared" si="5"/>
        <v>4.5004500450045004E-2</v>
      </c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2:15" ht="15.75" customHeight="1" x14ac:dyDescent="0.25">
      <c r="B155" s="66" t="s">
        <v>72</v>
      </c>
      <c r="C155" s="19">
        <v>50</v>
      </c>
      <c r="D155" s="29">
        <f t="shared" si="5"/>
        <v>4.5004500450045004E-2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2:15" ht="15.75" customHeight="1" x14ac:dyDescent="0.25">
      <c r="B156" s="66" t="s">
        <v>111</v>
      </c>
      <c r="C156" s="19">
        <v>13000</v>
      </c>
      <c r="D156" s="29">
        <f t="shared" si="5"/>
        <v>11.701170117011701</v>
      </c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2:15" ht="15.75" customHeight="1" x14ac:dyDescent="0.25">
      <c r="B157" s="66" t="s">
        <v>73</v>
      </c>
      <c r="C157" s="19">
        <v>150</v>
      </c>
      <c r="D157" s="29">
        <f t="shared" si="5"/>
        <v>0.13501350135013501</v>
      </c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2:15" ht="15.75" customHeight="1" x14ac:dyDescent="0.25">
      <c r="B158" s="66" t="s">
        <v>74</v>
      </c>
      <c r="C158" s="19">
        <v>300</v>
      </c>
      <c r="D158" s="29">
        <f t="shared" si="5"/>
        <v>0.27002700270027002</v>
      </c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2:15" ht="15.75" customHeight="1" x14ac:dyDescent="0.25">
      <c r="B159" s="66" t="s">
        <v>75</v>
      </c>
      <c r="C159" s="19">
        <v>10000</v>
      </c>
      <c r="D159" s="29">
        <f t="shared" si="5"/>
        <v>9.0009000900090008</v>
      </c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2:15" ht="15.75" customHeight="1" x14ac:dyDescent="0.25">
      <c r="B160" s="66" t="s">
        <v>76</v>
      </c>
      <c r="C160" s="19">
        <v>13000</v>
      </c>
      <c r="D160" s="29">
        <f t="shared" si="5"/>
        <v>11.701170117011701</v>
      </c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2:15" ht="15.75" customHeight="1" x14ac:dyDescent="0.25">
      <c r="B161" s="66" t="s">
        <v>77</v>
      </c>
      <c r="C161" s="19">
        <v>18000</v>
      </c>
      <c r="D161" s="29">
        <f t="shared" si="5"/>
        <v>16.201620162016201</v>
      </c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2:15" ht="15.75" customHeight="1" x14ac:dyDescent="0.25">
      <c r="B162" s="66" t="s">
        <v>78</v>
      </c>
      <c r="C162" s="19">
        <v>5000</v>
      </c>
      <c r="D162" s="29">
        <f t="shared" si="5"/>
        <v>4.5004500450045004</v>
      </c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2:15" ht="15.75" customHeight="1" x14ac:dyDescent="0.25">
      <c r="B163" s="66" t="s">
        <v>112</v>
      </c>
      <c r="C163" s="19">
        <v>1200</v>
      </c>
      <c r="D163" s="29">
        <f t="shared" si="5"/>
        <v>1.0801080108010801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2:15" ht="15.75" customHeight="1" x14ac:dyDescent="0.25">
      <c r="B164" s="66" t="s">
        <v>79</v>
      </c>
      <c r="C164" s="19">
        <v>4000</v>
      </c>
      <c r="D164" s="29">
        <f t="shared" si="5"/>
        <v>3.6003600360036003</v>
      </c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2:15" ht="15.75" customHeight="1" x14ac:dyDescent="0.25">
      <c r="B165" s="66" t="s">
        <v>80</v>
      </c>
      <c r="C165" s="19">
        <v>6000</v>
      </c>
      <c r="D165" s="29">
        <f t="shared" si="5"/>
        <v>5.4005400540054005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2:15" ht="15.75" customHeight="1" x14ac:dyDescent="0.25">
      <c r="B166" s="66" t="s">
        <v>81</v>
      </c>
      <c r="C166" s="19">
        <v>6000</v>
      </c>
      <c r="D166" s="29">
        <f t="shared" si="5"/>
        <v>5.4005400540054005</v>
      </c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2:15" ht="15.75" customHeight="1" x14ac:dyDescent="0.25">
      <c r="B167" s="66" t="s">
        <v>91</v>
      </c>
      <c r="C167" s="19">
        <v>3000</v>
      </c>
      <c r="D167" s="29">
        <f t="shared" si="5"/>
        <v>2.7002700270027002</v>
      </c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2:15" ht="15.75" customHeight="1" x14ac:dyDescent="0.25">
      <c r="B168" s="66" t="s">
        <v>97</v>
      </c>
      <c r="C168" s="19">
        <v>23000</v>
      </c>
      <c r="D168" s="29">
        <f t="shared" si="5"/>
        <v>20.702070207020704</v>
      </c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2:15" ht="15.75" customHeight="1" x14ac:dyDescent="0.25">
      <c r="B169" s="66" t="s">
        <v>99</v>
      </c>
      <c r="C169" s="19">
        <v>3000</v>
      </c>
      <c r="D169" s="29">
        <f t="shared" si="5"/>
        <v>2.7002700270027002</v>
      </c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2:15" ht="15.75" customHeight="1" x14ac:dyDescent="0.25">
      <c r="B170" s="30" t="s">
        <v>121</v>
      </c>
      <c r="C170" s="30">
        <f>SUM(C107:C169)</f>
        <v>825042</v>
      </c>
      <c r="D170" s="31">
        <f>SUM(D107:D169)</f>
        <v>742.61206120612144</v>
      </c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2:15" ht="15.75" customHeight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2:15" ht="15.75" customHeight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2:15" ht="15.75" customHeight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2:15" ht="15.75" customHeight="1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2:15" ht="15.7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2:15" ht="15.7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2:15" ht="15.7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2:15" ht="15.75" customHeight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2:15" ht="15.75" customHeight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2:15" ht="15.75" customHeight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2:15" ht="15.7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2:15" ht="15.75" customHeight="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2:15" ht="15.7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2:15" ht="15.75" customHeight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2:15" ht="15.75" customHeight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2:15" ht="15.75" customHeight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2:15" ht="15.75" customHeight="1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2:15" ht="15.75" customHeight="1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2:15" ht="15.75" customHeight="1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2:15" ht="15.75" customHeight="1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2:15" ht="15.75" customHeight="1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2:15" ht="15.75" customHeight="1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2:15" ht="15.75" customHeight="1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2:15" ht="15.75" customHeight="1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2:15" ht="15.75" customHeight="1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2:15" ht="15.75" customHeight="1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2:15" ht="15.75" customHeight="1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2:15" ht="15.75" customHeight="1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2:15" ht="15.75" customHeight="1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2:15" ht="15.75" customHeight="1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2:15" ht="15.75" customHeight="1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2:15" ht="15.75" customHeight="1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2:15" ht="15.75" customHeight="1" x14ac:dyDescent="0.25"/>
    <row r="204" spans="2:15" ht="15.75" customHeight="1" x14ac:dyDescent="0.25"/>
    <row r="205" spans="2:15" ht="15.75" customHeight="1" x14ac:dyDescent="0.25"/>
    <row r="206" spans="2:15" ht="15.75" customHeight="1" x14ac:dyDescent="0.25">
      <c r="B206" s="72" t="s">
        <v>125</v>
      </c>
      <c r="C206" s="72"/>
      <c r="D206" s="72"/>
      <c r="E206" s="3"/>
      <c r="F206" s="3"/>
    </row>
    <row r="207" spans="2:15" ht="15.75" customHeight="1" x14ac:dyDescent="0.25">
      <c r="B207" s="72" t="s">
        <v>42</v>
      </c>
      <c r="C207" s="72"/>
      <c r="D207" s="72"/>
      <c r="E207" s="3"/>
      <c r="F207" s="3"/>
    </row>
    <row r="208" spans="2:15" ht="15.75" customHeight="1" x14ac:dyDescent="0.25">
      <c r="B208" s="72" t="s">
        <v>43</v>
      </c>
      <c r="C208" s="72"/>
      <c r="D208" s="72"/>
      <c r="E208" s="3"/>
      <c r="F208" s="3"/>
    </row>
    <row r="209" spans="2:6" ht="15.75" customHeight="1" x14ac:dyDescent="0.25">
      <c r="B209" s="72" t="s">
        <v>2</v>
      </c>
      <c r="C209" s="72"/>
      <c r="D209" s="72"/>
      <c r="E209" s="3"/>
      <c r="F209" s="3"/>
    </row>
    <row r="210" spans="2:6" ht="15.75" customHeight="1" thickBot="1" x14ac:dyDescent="0.3">
      <c r="B210" s="3"/>
      <c r="C210" s="3"/>
      <c r="D210" s="3"/>
      <c r="E210" s="3"/>
      <c r="F210" s="3"/>
    </row>
    <row r="211" spans="2:6" ht="15.75" customHeight="1" x14ac:dyDescent="0.25">
      <c r="B211" s="73" t="s">
        <v>118</v>
      </c>
      <c r="C211" s="75" t="s">
        <v>2</v>
      </c>
      <c r="D211" s="76"/>
      <c r="E211" s="3"/>
      <c r="F211" s="3"/>
    </row>
    <row r="212" spans="2:6" ht="15.75" customHeight="1" thickBot="1" x14ac:dyDescent="0.3">
      <c r="B212" s="74"/>
      <c r="C212" s="14" t="s">
        <v>44</v>
      </c>
      <c r="D212" s="6" t="s">
        <v>45</v>
      </c>
      <c r="E212" s="3"/>
      <c r="F212" s="3"/>
    </row>
    <row r="213" spans="2:6" ht="15.75" customHeight="1" x14ac:dyDescent="0.25">
      <c r="B213" s="44" t="s">
        <v>10</v>
      </c>
      <c r="C213" s="45">
        <v>3</v>
      </c>
      <c r="D213" s="46">
        <v>275</v>
      </c>
      <c r="E213" s="3"/>
      <c r="F213" s="3"/>
    </row>
    <row r="214" spans="2:6" ht="15.75" customHeight="1" x14ac:dyDescent="0.25">
      <c r="B214" s="47" t="s">
        <v>12</v>
      </c>
      <c r="C214" s="45">
        <v>12</v>
      </c>
      <c r="D214" s="46">
        <v>600</v>
      </c>
      <c r="E214" s="3"/>
      <c r="F214" s="3"/>
    </row>
    <row r="215" spans="2:6" ht="15.75" customHeight="1" x14ac:dyDescent="0.25">
      <c r="B215" s="47" t="s">
        <v>13</v>
      </c>
      <c r="C215" s="45">
        <v>10</v>
      </c>
      <c r="D215" s="46">
        <v>5000</v>
      </c>
      <c r="E215" s="3"/>
      <c r="F215" s="3"/>
    </row>
    <row r="216" spans="2:6" ht="15.75" customHeight="1" x14ac:dyDescent="0.25">
      <c r="B216" s="47" t="s">
        <v>19</v>
      </c>
      <c r="C216" s="45">
        <v>9.1999999999999993</v>
      </c>
      <c r="D216" s="46">
        <v>400</v>
      </c>
      <c r="E216" s="3"/>
      <c r="F216" s="3"/>
    </row>
    <row r="217" spans="2:6" ht="15.75" customHeight="1" x14ac:dyDescent="0.25">
      <c r="B217" s="47" t="s">
        <v>23</v>
      </c>
      <c r="C217" s="45">
        <v>4</v>
      </c>
      <c r="D217" s="46">
        <v>2800</v>
      </c>
      <c r="E217" s="3"/>
      <c r="F217" s="3"/>
    </row>
    <row r="218" spans="2:6" ht="15.75" customHeight="1" x14ac:dyDescent="0.25">
      <c r="B218" s="47" t="s">
        <v>25</v>
      </c>
      <c r="C218" s="45">
        <v>21.5</v>
      </c>
      <c r="D218" s="46">
        <v>200</v>
      </c>
      <c r="E218" s="3"/>
      <c r="F218" s="3"/>
    </row>
    <row r="219" spans="2:6" ht="15.75" customHeight="1" thickBot="1" x14ac:dyDescent="0.3">
      <c r="B219" s="47" t="s">
        <v>28</v>
      </c>
      <c r="C219" s="45">
        <v>46.34</v>
      </c>
      <c r="D219" s="46">
        <v>1127</v>
      </c>
      <c r="E219" s="3"/>
      <c r="F219" s="3"/>
    </row>
    <row r="220" spans="2:6" ht="15.75" customHeight="1" thickBot="1" x14ac:dyDescent="0.3">
      <c r="B220" s="48" t="s">
        <v>121</v>
      </c>
      <c r="C220" s="49">
        <f>SUM(C213:C219)</f>
        <v>106.04</v>
      </c>
      <c r="D220" s="50">
        <f>SUM(D213:D219)</f>
        <v>10402</v>
      </c>
      <c r="E220" s="3"/>
      <c r="F220" s="3"/>
    </row>
    <row r="221" spans="2:6" ht="15.75" customHeight="1" x14ac:dyDescent="0.25">
      <c r="B221" s="3"/>
      <c r="C221" s="3"/>
      <c r="D221" s="3"/>
      <c r="E221" s="3"/>
      <c r="F221" s="3"/>
    </row>
    <row r="222" spans="2:6" ht="15.75" customHeight="1" x14ac:dyDescent="0.25">
      <c r="B222" s="3"/>
      <c r="C222" s="3"/>
      <c r="D222" s="3"/>
      <c r="E222" s="3"/>
      <c r="F222" s="3"/>
    </row>
    <row r="223" spans="2:6" ht="15.75" customHeight="1" x14ac:dyDescent="0.25">
      <c r="B223" s="3"/>
      <c r="C223" s="3"/>
      <c r="D223" s="3"/>
      <c r="E223" s="3"/>
      <c r="F223" s="3"/>
    </row>
    <row r="224" spans="2:6" ht="15.75" customHeight="1" x14ac:dyDescent="0.25">
      <c r="B224" s="3"/>
      <c r="C224" s="3"/>
      <c r="D224" s="3"/>
      <c r="E224" s="3"/>
      <c r="F224" s="3"/>
    </row>
    <row r="225" spans="2:6" ht="15.75" customHeight="1" x14ac:dyDescent="0.25">
      <c r="B225" s="3"/>
      <c r="C225" s="3"/>
      <c r="D225" s="3"/>
      <c r="E225" s="3"/>
      <c r="F225" s="3"/>
    </row>
    <row r="226" spans="2:6" ht="15.75" customHeight="1" x14ac:dyDescent="0.25">
      <c r="B226" s="3"/>
      <c r="C226" s="3"/>
      <c r="D226" s="3"/>
      <c r="E226" s="3"/>
      <c r="F226" s="3"/>
    </row>
    <row r="227" spans="2:6" ht="15.75" customHeight="1" x14ac:dyDescent="0.25">
      <c r="B227" s="3"/>
      <c r="C227" s="3"/>
      <c r="D227" s="3"/>
      <c r="E227" s="3"/>
      <c r="F227" s="3"/>
    </row>
    <row r="228" spans="2:6" ht="15.75" customHeight="1" x14ac:dyDescent="0.25">
      <c r="B228" s="3"/>
      <c r="C228" s="3"/>
      <c r="D228" s="3"/>
      <c r="E228" s="3"/>
      <c r="F228" s="3"/>
    </row>
    <row r="229" spans="2:6" ht="15.75" customHeight="1" x14ac:dyDescent="0.25">
      <c r="B229" s="3"/>
      <c r="C229" s="3"/>
      <c r="D229" s="3"/>
      <c r="E229" s="3"/>
      <c r="F229" s="3"/>
    </row>
    <row r="230" spans="2:6" ht="15.75" customHeight="1" x14ac:dyDescent="0.25">
      <c r="B230" s="3"/>
      <c r="C230" s="3"/>
      <c r="D230" s="3"/>
      <c r="E230" s="3"/>
      <c r="F230" s="3"/>
    </row>
    <row r="231" spans="2:6" ht="15.75" customHeight="1" x14ac:dyDescent="0.25">
      <c r="B231" s="3"/>
      <c r="C231" s="3"/>
      <c r="D231" s="3"/>
      <c r="E231" s="3"/>
      <c r="F231" s="3"/>
    </row>
    <row r="232" spans="2:6" ht="15.75" customHeight="1" x14ac:dyDescent="0.25">
      <c r="B232" s="3"/>
      <c r="C232" s="3"/>
      <c r="D232" s="3"/>
      <c r="E232" s="3"/>
      <c r="F232" s="3"/>
    </row>
    <row r="233" spans="2:6" ht="15.75" customHeight="1" x14ac:dyDescent="0.25">
      <c r="B233" s="3"/>
      <c r="C233" s="3"/>
      <c r="D233" s="3"/>
      <c r="E233" s="3"/>
      <c r="F233" s="3"/>
    </row>
    <row r="234" spans="2:6" ht="15.75" customHeight="1" x14ac:dyDescent="0.25">
      <c r="B234" s="3"/>
      <c r="C234" s="3"/>
      <c r="D234" s="3"/>
      <c r="E234" s="3"/>
      <c r="F234" s="3"/>
    </row>
    <row r="235" spans="2:6" ht="15.75" customHeight="1" x14ac:dyDescent="0.25">
      <c r="B235" s="3"/>
      <c r="C235" s="3"/>
      <c r="D235" s="3"/>
      <c r="E235" s="3"/>
      <c r="F235" s="3"/>
    </row>
    <row r="236" spans="2:6" ht="15.75" customHeight="1" x14ac:dyDescent="0.25">
      <c r="B236" s="3"/>
      <c r="C236" s="3"/>
      <c r="D236" s="3"/>
      <c r="E236" s="3"/>
      <c r="F236" s="3"/>
    </row>
    <row r="237" spans="2:6" ht="15.75" customHeight="1" x14ac:dyDescent="0.25">
      <c r="B237" s="3"/>
      <c r="C237" s="3"/>
      <c r="D237" s="3"/>
      <c r="E237" s="3"/>
      <c r="F237" s="3"/>
    </row>
    <row r="238" spans="2:6" ht="15.75" customHeight="1" x14ac:dyDescent="0.25">
      <c r="B238" s="3"/>
      <c r="C238" s="3"/>
      <c r="D238" s="3"/>
      <c r="E238" s="3"/>
      <c r="F238" s="3"/>
    </row>
    <row r="239" spans="2:6" ht="15.75" customHeight="1" x14ac:dyDescent="0.25">
      <c r="B239" s="3"/>
      <c r="C239" s="3"/>
      <c r="D239" s="3"/>
      <c r="E239" s="3"/>
      <c r="F239" s="3"/>
    </row>
    <row r="240" spans="2:6" ht="15.75" customHeight="1" x14ac:dyDescent="0.25">
      <c r="B240" s="3"/>
      <c r="C240" s="3"/>
      <c r="D240" s="3"/>
      <c r="E240" s="3"/>
      <c r="F240" s="3"/>
    </row>
    <row r="241" spans="2:14" ht="15.75" customHeight="1" x14ac:dyDescent="0.25">
      <c r="B241" s="3"/>
      <c r="C241" s="3"/>
      <c r="D241" s="3"/>
      <c r="E241" s="3"/>
      <c r="F241" s="3"/>
    </row>
    <row r="242" spans="2:14" ht="15.75" customHeight="1" x14ac:dyDescent="0.25">
      <c r="B242" s="3"/>
      <c r="C242" s="3"/>
      <c r="D242" s="3"/>
      <c r="E242" s="3"/>
      <c r="F242" s="3"/>
    </row>
    <row r="243" spans="2:14" ht="15.75" customHeight="1" x14ac:dyDescent="0.25">
      <c r="B243" s="3"/>
      <c r="C243" s="3"/>
      <c r="D243" s="3"/>
      <c r="E243" s="3"/>
      <c r="F243" s="3"/>
    </row>
    <row r="244" spans="2:14" ht="15.75" customHeight="1" x14ac:dyDescent="0.25">
      <c r="B244" s="3"/>
      <c r="C244" s="3"/>
      <c r="D244" s="3"/>
      <c r="E244" s="3"/>
      <c r="F244" s="3"/>
    </row>
    <row r="245" spans="2:14" ht="15.75" customHeight="1" x14ac:dyDescent="0.25"/>
    <row r="246" spans="2:14" ht="15.75" customHeight="1" x14ac:dyDescent="0.25"/>
    <row r="247" spans="2:14" ht="15.75" customHeight="1" x14ac:dyDescent="0.25">
      <c r="B247" s="68" t="s">
        <v>126</v>
      </c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</row>
    <row r="248" spans="2:14" ht="15.75" customHeight="1" x14ac:dyDescent="0.25">
      <c r="B248" s="68" t="s">
        <v>119</v>
      </c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</row>
    <row r="249" spans="2:14" ht="15.75" customHeight="1" x14ac:dyDescent="0.25">
      <c r="B249" s="68" t="s">
        <v>117</v>
      </c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</row>
    <row r="250" spans="2:14" ht="15.75" customHeight="1" x14ac:dyDescent="0.25">
      <c r="B250" s="70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</row>
    <row r="251" spans="2:14" ht="15.75" customHeight="1" x14ac:dyDescent="0.25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2:14" ht="47.25" customHeight="1" x14ac:dyDescent="0.25">
      <c r="B252" s="59" t="s">
        <v>3</v>
      </c>
      <c r="C252" s="60" t="s">
        <v>50</v>
      </c>
      <c r="D252" s="60" t="s">
        <v>51</v>
      </c>
      <c r="E252" s="60" t="s">
        <v>52</v>
      </c>
      <c r="F252" s="60" t="s">
        <v>53</v>
      </c>
      <c r="G252" s="60" t="s">
        <v>54</v>
      </c>
      <c r="H252" s="60" t="s">
        <v>55</v>
      </c>
      <c r="I252" s="60" t="s">
        <v>56</v>
      </c>
      <c r="J252" s="60" t="s">
        <v>57</v>
      </c>
      <c r="K252" s="60" t="s">
        <v>58</v>
      </c>
      <c r="L252" s="60" t="s">
        <v>59</v>
      </c>
      <c r="M252" s="60" t="s">
        <v>60</v>
      </c>
      <c r="N252" s="60" t="s">
        <v>62</v>
      </c>
    </row>
    <row r="253" spans="2:14" ht="15.75" customHeight="1" x14ac:dyDescent="0.25">
      <c r="B253" s="51" t="s">
        <v>8</v>
      </c>
      <c r="C253" s="52">
        <v>0</v>
      </c>
      <c r="D253" s="52">
        <v>0</v>
      </c>
      <c r="E253" s="52">
        <v>695</v>
      </c>
      <c r="F253" s="52">
        <v>2665</v>
      </c>
      <c r="G253" s="52">
        <v>2793</v>
      </c>
      <c r="H253" s="52">
        <v>3039</v>
      </c>
      <c r="I253" s="52">
        <v>3126</v>
      </c>
      <c r="J253" s="52">
        <v>3250</v>
      </c>
      <c r="K253" s="52">
        <v>1752</v>
      </c>
      <c r="L253" s="52">
        <v>3314</v>
      </c>
      <c r="M253" s="52">
        <v>3367</v>
      </c>
      <c r="N253" s="53">
        <f>SUM(C253:M253)</f>
        <v>24001</v>
      </c>
    </row>
    <row r="254" spans="2:14" ht="15.75" customHeight="1" x14ac:dyDescent="0.25">
      <c r="B254" s="51" t="s">
        <v>9</v>
      </c>
      <c r="C254" s="52">
        <v>0</v>
      </c>
      <c r="D254" s="52">
        <v>1275</v>
      </c>
      <c r="E254" s="52">
        <v>1507</v>
      </c>
      <c r="F254" s="52">
        <v>2878</v>
      </c>
      <c r="G254" s="52">
        <v>2876</v>
      </c>
      <c r="H254" s="52">
        <v>3380</v>
      </c>
      <c r="I254" s="52">
        <v>3549</v>
      </c>
      <c r="J254" s="52">
        <v>3545</v>
      </c>
      <c r="K254" s="52" t="s">
        <v>113</v>
      </c>
      <c r="L254" s="52">
        <v>3585</v>
      </c>
      <c r="M254" s="52">
        <v>3588</v>
      </c>
      <c r="N254" s="53">
        <v>26183</v>
      </c>
    </row>
    <row r="255" spans="2:14" ht="15.75" customHeight="1" x14ac:dyDescent="0.25">
      <c r="B255" s="51" t="s">
        <v>10</v>
      </c>
      <c r="C255" s="52">
        <v>1890</v>
      </c>
      <c r="D255" s="52">
        <v>2946</v>
      </c>
      <c r="E255" s="52">
        <v>3881</v>
      </c>
      <c r="F255" s="52">
        <v>4896</v>
      </c>
      <c r="G255" s="52">
        <v>4882</v>
      </c>
      <c r="H255" s="52">
        <v>5110</v>
      </c>
      <c r="I255" s="52">
        <v>5324</v>
      </c>
      <c r="J255" s="52">
        <v>5150</v>
      </c>
      <c r="K255" s="52" t="s">
        <v>113</v>
      </c>
      <c r="L255" s="52">
        <v>5170</v>
      </c>
      <c r="M255" s="52">
        <v>5164</v>
      </c>
      <c r="N255" s="53">
        <f>+C255+D255+E255+F255+G255+H255+I255+J255+L255+M255</f>
        <v>44413</v>
      </c>
    </row>
    <row r="256" spans="2:14" ht="15.75" customHeight="1" x14ac:dyDescent="0.25">
      <c r="B256" s="51" t="s">
        <v>11</v>
      </c>
      <c r="C256" s="52">
        <v>0</v>
      </c>
      <c r="D256" s="52">
        <v>844</v>
      </c>
      <c r="E256" s="52">
        <v>1057</v>
      </c>
      <c r="F256" s="52">
        <v>1211</v>
      </c>
      <c r="G256" s="52">
        <v>1407</v>
      </c>
      <c r="H256" s="52">
        <v>1547</v>
      </c>
      <c r="I256" s="52">
        <v>1583</v>
      </c>
      <c r="J256" s="52">
        <v>1747</v>
      </c>
      <c r="K256" s="52">
        <v>1810</v>
      </c>
      <c r="L256" s="52">
        <v>1810</v>
      </c>
      <c r="M256" s="52">
        <v>1825</v>
      </c>
      <c r="N256" s="53">
        <f>C256+D256+E256+F256+G256+H256+I256+J256+K256+L256+M256</f>
        <v>14841</v>
      </c>
    </row>
    <row r="257" spans="2:14" ht="15.75" customHeight="1" x14ac:dyDescent="0.25">
      <c r="B257" s="51" t="s">
        <v>12</v>
      </c>
      <c r="C257" s="52">
        <v>0</v>
      </c>
      <c r="D257" s="52">
        <v>628</v>
      </c>
      <c r="E257" s="52">
        <v>1804</v>
      </c>
      <c r="F257" s="52">
        <v>1900</v>
      </c>
      <c r="G257" s="52">
        <v>2444</v>
      </c>
      <c r="H257" s="52">
        <v>2500</v>
      </c>
      <c r="I257" s="52">
        <v>2632</v>
      </c>
      <c r="J257" s="52">
        <v>2638</v>
      </c>
      <c r="K257" s="52" t="s">
        <v>113</v>
      </c>
      <c r="L257" s="52">
        <v>2779</v>
      </c>
      <c r="M257" s="52">
        <v>2817</v>
      </c>
      <c r="N257" s="53">
        <f>+D257+E257+F257+G257+H257+I257+J257+L257+M257</f>
        <v>20142</v>
      </c>
    </row>
    <row r="258" spans="2:14" ht="15.75" customHeight="1" x14ac:dyDescent="0.25">
      <c r="B258" s="51" t="s">
        <v>13</v>
      </c>
      <c r="C258" s="52">
        <v>0</v>
      </c>
      <c r="D258" s="52">
        <v>621</v>
      </c>
      <c r="E258" s="52">
        <v>602</v>
      </c>
      <c r="F258" s="52">
        <v>912</v>
      </c>
      <c r="G258" s="52">
        <v>963</v>
      </c>
      <c r="H258" s="52">
        <v>1006</v>
      </c>
      <c r="I258" s="52">
        <v>1092</v>
      </c>
      <c r="J258" s="52">
        <v>1074</v>
      </c>
      <c r="K258" s="52" t="s">
        <v>113</v>
      </c>
      <c r="L258" s="52">
        <v>1147</v>
      </c>
      <c r="M258" s="52">
        <v>1211</v>
      </c>
      <c r="N258" s="53">
        <f>+D258+E258+F258+G258+H258+I258+J258+L258+M258</f>
        <v>8628</v>
      </c>
    </row>
    <row r="259" spans="2:14" ht="15.75" customHeight="1" x14ac:dyDescent="0.25">
      <c r="B259" s="51" t="s">
        <v>14</v>
      </c>
      <c r="C259" s="52">
        <v>0</v>
      </c>
      <c r="D259" s="52">
        <v>1458</v>
      </c>
      <c r="E259" s="52">
        <v>1458</v>
      </c>
      <c r="F259" s="52">
        <v>1458</v>
      </c>
      <c r="G259" s="52">
        <v>1458</v>
      </c>
      <c r="H259" s="52">
        <v>1458</v>
      </c>
      <c r="I259" s="52">
        <v>1458</v>
      </c>
      <c r="J259" s="52">
        <v>1458</v>
      </c>
      <c r="K259" s="52" t="s">
        <v>113</v>
      </c>
      <c r="L259" s="52">
        <v>1458</v>
      </c>
      <c r="M259" s="52">
        <v>1458</v>
      </c>
      <c r="N259" s="53">
        <f>+D259+E259+F259+G259+H259+I259+J259+L259+M259</f>
        <v>13122</v>
      </c>
    </row>
    <row r="260" spans="2:14" ht="15.75" customHeight="1" x14ac:dyDescent="0.25">
      <c r="B260" s="51" t="s">
        <v>15</v>
      </c>
      <c r="C260" s="52">
        <v>0</v>
      </c>
      <c r="D260" s="52">
        <v>529</v>
      </c>
      <c r="E260" s="52">
        <v>597</v>
      </c>
      <c r="F260" s="52">
        <v>567</v>
      </c>
      <c r="G260" s="52">
        <v>839</v>
      </c>
      <c r="H260" s="52">
        <v>949</v>
      </c>
      <c r="I260" s="52">
        <v>991</v>
      </c>
      <c r="J260" s="52">
        <v>996</v>
      </c>
      <c r="K260" s="52" t="s">
        <v>113</v>
      </c>
      <c r="L260" s="52">
        <v>1007</v>
      </c>
      <c r="M260" s="52">
        <v>949</v>
      </c>
      <c r="N260" s="53">
        <f>SUM(C260:M260)</f>
        <v>7424</v>
      </c>
    </row>
    <row r="261" spans="2:14" ht="15.75" customHeight="1" x14ac:dyDescent="0.25">
      <c r="B261" s="51" t="s">
        <v>16</v>
      </c>
      <c r="C261" s="52">
        <v>0</v>
      </c>
      <c r="D261" s="52">
        <v>188</v>
      </c>
      <c r="E261" s="52">
        <v>312</v>
      </c>
      <c r="F261" s="52">
        <v>773</v>
      </c>
      <c r="G261" s="52">
        <v>879</v>
      </c>
      <c r="H261" s="52">
        <v>988</v>
      </c>
      <c r="I261" s="52">
        <v>1045</v>
      </c>
      <c r="J261" s="52">
        <v>1048</v>
      </c>
      <c r="K261" s="52" t="s">
        <v>113</v>
      </c>
      <c r="L261" s="52">
        <v>1082</v>
      </c>
      <c r="M261" s="52">
        <v>1090</v>
      </c>
      <c r="N261" s="53">
        <v>7405</v>
      </c>
    </row>
    <row r="262" spans="2:14" ht="15.75" customHeight="1" x14ac:dyDescent="0.25">
      <c r="B262" s="51" t="s">
        <v>17</v>
      </c>
      <c r="C262" s="52">
        <v>0</v>
      </c>
      <c r="D262" s="52">
        <v>310</v>
      </c>
      <c r="E262" s="52">
        <v>914</v>
      </c>
      <c r="F262" s="52">
        <v>1458</v>
      </c>
      <c r="G262" s="52">
        <v>1596</v>
      </c>
      <c r="H262" s="52">
        <v>1605</v>
      </c>
      <c r="I262" s="52">
        <v>1674</v>
      </c>
      <c r="J262" s="52">
        <v>1671</v>
      </c>
      <c r="K262" s="52" t="s">
        <v>113</v>
      </c>
      <c r="L262" s="52">
        <v>1718</v>
      </c>
      <c r="M262" s="52">
        <v>1752</v>
      </c>
      <c r="N262" s="53">
        <f>SUM(C262:M262)</f>
        <v>12698</v>
      </c>
    </row>
    <row r="263" spans="2:14" ht="15.75" customHeight="1" x14ac:dyDescent="0.25">
      <c r="B263" s="51" t="s">
        <v>18</v>
      </c>
      <c r="C263" s="52">
        <v>0</v>
      </c>
      <c r="D263" s="52">
        <v>339</v>
      </c>
      <c r="E263" s="52">
        <v>328</v>
      </c>
      <c r="F263" s="52">
        <v>1215</v>
      </c>
      <c r="G263" s="52">
        <v>1243</v>
      </c>
      <c r="H263" s="52">
        <v>1380</v>
      </c>
      <c r="I263" s="52">
        <v>1327</v>
      </c>
      <c r="J263" s="52">
        <v>1362</v>
      </c>
      <c r="K263" s="52" t="s">
        <v>113</v>
      </c>
      <c r="L263" s="52">
        <v>1441</v>
      </c>
      <c r="M263" s="52">
        <v>1456</v>
      </c>
      <c r="N263" s="53">
        <v>10091</v>
      </c>
    </row>
    <row r="264" spans="2:14" ht="15.75" customHeight="1" x14ac:dyDescent="0.25">
      <c r="B264" s="51" t="s">
        <v>19</v>
      </c>
      <c r="C264" s="52">
        <v>0</v>
      </c>
      <c r="D264" s="52">
        <v>0</v>
      </c>
      <c r="E264" s="52">
        <v>870</v>
      </c>
      <c r="F264" s="52">
        <v>1224</v>
      </c>
      <c r="G264" s="52">
        <v>1265</v>
      </c>
      <c r="H264" s="52">
        <v>1345</v>
      </c>
      <c r="I264" s="52">
        <v>1376</v>
      </c>
      <c r="J264" s="52">
        <v>1354</v>
      </c>
      <c r="K264" s="52" t="s">
        <v>113</v>
      </c>
      <c r="L264" s="52">
        <v>1370</v>
      </c>
      <c r="M264" s="52">
        <v>1382</v>
      </c>
      <c r="N264" s="53">
        <v>10186</v>
      </c>
    </row>
    <row r="265" spans="2:14" ht="15.75" customHeight="1" x14ac:dyDescent="0.25">
      <c r="B265" s="51" t="s">
        <v>20</v>
      </c>
      <c r="C265" s="52">
        <v>0</v>
      </c>
      <c r="D265" s="52">
        <v>380</v>
      </c>
      <c r="E265" s="52">
        <v>441</v>
      </c>
      <c r="F265" s="52">
        <v>673</v>
      </c>
      <c r="G265" s="52">
        <v>739</v>
      </c>
      <c r="H265" s="52">
        <v>790</v>
      </c>
      <c r="I265" s="52">
        <v>867</v>
      </c>
      <c r="J265" s="52">
        <v>890</v>
      </c>
      <c r="K265" s="52" t="s">
        <v>113</v>
      </c>
      <c r="L265" s="52">
        <v>986</v>
      </c>
      <c r="M265" s="52">
        <v>993</v>
      </c>
      <c r="N265" s="53">
        <v>6759</v>
      </c>
    </row>
    <row r="266" spans="2:14" ht="15.75" customHeight="1" x14ac:dyDescent="0.25">
      <c r="B266" s="51" t="s">
        <v>21</v>
      </c>
      <c r="C266" s="54">
        <v>149</v>
      </c>
      <c r="D266" s="54">
        <v>559</v>
      </c>
      <c r="E266" s="54">
        <v>653</v>
      </c>
      <c r="F266" s="54">
        <v>1229</v>
      </c>
      <c r="G266" s="54">
        <v>1328</v>
      </c>
      <c r="H266" s="54">
        <v>1584</v>
      </c>
      <c r="I266" s="54">
        <v>1623</v>
      </c>
      <c r="J266" s="54">
        <v>1628</v>
      </c>
      <c r="K266" s="52" t="s">
        <v>113</v>
      </c>
      <c r="L266" s="54">
        <v>1617</v>
      </c>
      <c r="M266" s="54">
        <v>1625</v>
      </c>
      <c r="N266" s="55">
        <v>11995</v>
      </c>
    </row>
    <row r="267" spans="2:14" ht="15.75" customHeight="1" x14ac:dyDescent="0.25">
      <c r="B267" s="51" t="s">
        <v>22</v>
      </c>
      <c r="C267" s="52">
        <v>123</v>
      </c>
      <c r="D267" s="52">
        <v>123</v>
      </c>
      <c r="E267" s="52">
        <v>144</v>
      </c>
      <c r="F267" s="52">
        <v>310</v>
      </c>
      <c r="G267" s="52">
        <v>314</v>
      </c>
      <c r="H267" s="52">
        <v>319</v>
      </c>
      <c r="I267" s="52">
        <v>324</v>
      </c>
      <c r="J267" s="52">
        <v>328</v>
      </c>
      <c r="K267" s="52">
        <v>355</v>
      </c>
      <c r="L267" s="52">
        <v>370</v>
      </c>
      <c r="M267" s="52">
        <v>373</v>
      </c>
      <c r="N267" s="53">
        <f>SUM(C267:M267)</f>
        <v>3083</v>
      </c>
    </row>
    <row r="268" spans="2:14" ht="15.75" customHeight="1" x14ac:dyDescent="0.25">
      <c r="B268" s="51" t="s">
        <v>23</v>
      </c>
      <c r="C268" s="52">
        <v>0</v>
      </c>
      <c r="D268" s="52">
        <v>682</v>
      </c>
      <c r="E268" s="52">
        <v>642</v>
      </c>
      <c r="F268" s="52">
        <v>712</v>
      </c>
      <c r="G268" s="52">
        <v>738</v>
      </c>
      <c r="H268" s="52">
        <v>788</v>
      </c>
      <c r="I268" s="52">
        <v>800</v>
      </c>
      <c r="J268" s="52">
        <v>787</v>
      </c>
      <c r="K268" s="52" t="s">
        <v>113</v>
      </c>
      <c r="L268" s="52">
        <v>800</v>
      </c>
      <c r="M268" s="52">
        <v>800</v>
      </c>
      <c r="N268" s="53">
        <v>6.7489999999999997</v>
      </c>
    </row>
    <row r="269" spans="2:14" ht="15.75" customHeight="1" x14ac:dyDescent="0.25">
      <c r="B269" s="51" t="s">
        <v>24</v>
      </c>
      <c r="C269" s="52">
        <v>0</v>
      </c>
      <c r="D269" s="52">
        <v>484</v>
      </c>
      <c r="E269" s="52">
        <v>465</v>
      </c>
      <c r="F269" s="52">
        <v>1204</v>
      </c>
      <c r="G269" s="52">
        <v>1335</v>
      </c>
      <c r="H269" s="52">
        <v>1519</v>
      </c>
      <c r="I269" s="52">
        <v>1537</v>
      </c>
      <c r="J269" s="52">
        <v>1503</v>
      </c>
      <c r="K269" s="52">
        <v>1565</v>
      </c>
      <c r="L269" s="52">
        <v>1564</v>
      </c>
      <c r="M269" s="52">
        <v>1632</v>
      </c>
      <c r="N269" s="53">
        <v>12808</v>
      </c>
    </row>
    <row r="270" spans="2:14" ht="15.75" customHeight="1" x14ac:dyDescent="0.25">
      <c r="B270" s="51" t="s">
        <v>25</v>
      </c>
      <c r="C270" s="52">
        <v>0</v>
      </c>
      <c r="D270" s="52">
        <v>599</v>
      </c>
      <c r="E270" s="52">
        <v>732</v>
      </c>
      <c r="F270" s="52">
        <v>1008</v>
      </c>
      <c r="G270" s="52">
        <v>1071</v>
      </c>
      <c r="H270" s="52">
        <v>1092</v>
      </c>
      <c r="I270" s="52">
        <v>1127</v>
      </c>
      <c r="J270" s="52">
        <v>1048</v>
      </c>
      <c r="K270" s="52" t="s">
        <v>113</v>
      </c>
      <c r="L270" s="52">
        <v>1056</v>
      </c>
      <c r="M270" s="52">
        <v>1053</v>
      </c>
      <c r="N270" s="53">
        <f>+C270+D270+E270+F270+G270+H270+I270+J270+L270+M270</f>
        <v>8786</v>
      </c>
    </row>
    <row r="271" spans="2:14" ht="15.75" customHeight="1" x14ac:dyDescent="0.25">
      <c r="B271" s="51" t="s">
        <v>26</v>
      </c>
      <c r="C271" s="52">
        <v>174</v>
      </c>
      <c r="D271" s="52">
        <v>661</v>
      </c>
      <c r="E271" s="52">
        <v>989</v>
      </c>
      <c r="F271" s="52">
        <v>1600</v>
      </c>
      <c r="G271" s="52">
        <v>1674</v>
      </c>
      <c r="H271" s="52">
        <v>1810</v>
      </c>
      <c r="I271" s="52">
        <v>1865</v>
      </c>
      <c r="J271" s="52">
        <v>1852</v>
      </c>
      <c r="K271" s="52" t="s">
        <v>113</v>
      </c>
      <c r="L271" s="52">
        <v>1907</v>
      </c>
      <c r="M271" s="52">
        <v>1895</v>
      </c>
      <c r="N271" s="53">
        <v>14427</v>
      </c>
    </row>
    <row r="272" spans="2:14" ht="15.75" customHeight="1" x14ac:dyDescent="0.25">
      <c r="B272" s="51" t="s">
        <v>27</v>
      </c>
      <c r="C272" s="54">
        <v>249</v>
      </c>
      <c r="D272" s="54">
        <v>398</v>
      </c>
      <c r="E272" s="54">
        <v>460</v>
      </c>
      <c r="F272" s="54">
        <v>719</v>
      </c>
      <c r="G272" s="54">
        <v>826</v>
      </c>
      <c r="H272" s="54">
        <v>861</v>
      </c>
      <c r="I272" s="54">
        <v>887</v>
      </c>
      <c r="J272" s="54">
        <v>913</v>
      </c>
      <c r="K272" s="52" t="s">
        <v>113</v>
      </c>
      <c r="L272" s="54">
        <v>919</v>
      </c>
      <c r="M272" s="54">
        <v>930</v>
      </c>
      <c r="N272" s="55">
        <f>+C272+D272+E272+F272+G272+H272+I272+J272+L272+M272</f>
        <v>7162</v>
      </c>
    </row>
    <row r="273" spans="2:14" ht="15.75" customHeight="1" x14ac:dyDescent="0.25">
      <c r="B273" s="51" t="s">
        <v>28</v>
      </c>
      <c r="C273" s="52">
        <v>120</v>
      </c>
      <c r="D273" s="52">
        <v>144</v>
      </c>
      <c r="E273" s="52">
        <v>151</v>
      </c>
      <c r="F273" s="52">
        <v>268</v>
      </c>
      <c r="G273" s="52">
        <v>327</v>
      </c>
      <c r="H273" s="52">
        <v>349</v>
      </c>
      <c r="I273" s="52">
        <v>383</v>
      </c>
      <c r="J273" s="52">
        <v>439</v>
      </c>
      <c r="K273" s="52" t="s">
        <v>113</v>
      </c>
      <c r="L273" s="52">
        <v>520</v>
      </c>
      <c r="M273" s="52">
        <v>553</v>
      </c>
      <c r="N273" s="53">
        <f>+C273+D273+E273+F273+G273+H273+I273+J273+L273+M273</f>
        <v>3254</v>
      </c>
    </row>
    <row r="274" spans="2:14" ht="15.75" customHeight="1" x14ac:dyDescent="0.25">
      <c r="B274" s="56" t="s">
        <v>61</v>
      </c>
      <c r="C274" s="57">
        <v>0</v>
      </c>
      <c r="D274" s="57">
        <v>1342</v>
      </c>
      <c r="E274" s="57">
        <v>2126</v>
      </c>
      <c r="F274" s="57">
        <v>3693</v>
      </c>
      <c r="G274" s="57">
        <v>4447</v>
      </c>
      <c r="H274" s="57">
        <v>4504</v>
      </c>
      <c r="I274" s="57">
        <v>4991</v>
      </c>
      <c r="J274" s="57">
        <v>4819</v>
      </c>
      <c r="K274" s="52" t="s">
        <v>113</v>
      </c>
      <c r="L274" s="57">
        <v>4944</v>
      </c>
      <c r="M274" s="57">
        <v>4954</v>
      </c>
      <c r="N274" s="58">
        <f>+C274+D274+E274+F274+G274+H274+I274+J274+L274+M274</f>
        <v>35820</v>
      </c>
    </row>
    <row r="275" spans="2:14" ht="15.75" customHeight="1" x14ac:dyDescent="0.25"/>
    <row r="276" spans="2:14" ht="15.75" customHeight="1" x14ac:dyDescent="0.25"/>
    <row r="277" spans="2:14" ht="15.75" customHeight="1" x14ac:dyDescent="0.25"/>
    <row r="278" spans="2:14" ht="15.75" customHeight="1" x14ac:dyDescent="0.25"/>
    <row r="279" spans="2:14" ht="15.75" customHeight="1" x14ac:dyDescent="0.25"/>
    <row r="280" spans="2:14" ht="15.75" customHeight="1" x14ac:dyDescent="0.25"/>
    <row r="281" spans="2:14" ht="15.75" customHeight="1" x14ac:dyDescent="0.25"/>
    <row r="282" spans="2:14" ht="15.75" customHeight="1" x14ac:dyDescent="0.25"/>
    <row r="283" spans="2:14" ht="15.75" customHeight="1" x14ac:dyDescent="0.25"/>
    <row r="284" spans="2:14" ht="15.75" customHeight="1" x14ac:dyDescent="0.25"/>
    <row r="285" spans="2:14" ht="15.75" customHeight="1" x14ac:dyDescent="0.25"/>
    <row r="286" spans="2:14" ht="15.75" customHeight="1" x14ac:dyDescent="0.25"/>
    <row r="287" spans="2:14" ht="15.75" customHeight="1" x14ac:dyDescent="0.25"/>
    <row r="288" spans="2:14" ht="15.75" customHeight="1" x14ac:dyDescent="0.25"/>
    <row r="289" spans="2:6" ht="15.75" customHeight="1" x14ac:dyDescent="0.25"/>
    <row r="290" spans="2:6" ht="15.75" customHeight="1" x14ac:dyDescent="0.25"/>
    <row r="291" spans="2:6" ht="15.75" customHeight="1" x14ac:dyDescent="0.25"/>
    <row r="292" spans="2:6" ht="15.75" customHeight="1" x14ac:dyDescent="0.25"/>
    <row r="293" spans="2:6" ht="15.75" customHeight="1" x14ac:dyDescent="0.25"/>
    <row r="294" spans="2:6" ht="15.75" customHeight="1" x14ac:dyDescent="0.25"/>
    <row r="295" spans="2:6" ht="15.75" customHeight="1" x14ac:dyDescent="0.25"/>
    <row r="296" spans="2:6" ht="15.75" customHeight="1" x14ac:dyDescent="0.25"/>
    <row r="297" spans="2:6" ht="15.75" customHeight="1" x14ac:dyDescent="0.25"/>
    <row r="298" spans="2:6" ht="15.75" customHeight="1" x14ac:dyDescent="0.25"/>
    <row r="299" spans="2:6" ht="15.75" customHeight="1" x14ac:dyDescent="0.25"/>
    <row r="300" spans="2:6" ht="15.75" customHeight="1" x14ac:dyDescent="0.25">
      <c r="B300" s="67" t="s">
        <v>127</v>
      </c>
      <c r="C300" s="67"/>
      <c r="D300" s="67"/>
      <c r="E300" s="67"/>
      <c r="F300" s="67"/>
    </row>
    <row r="301" spans="2:6" ht="15.75" customHeight="1" x14ac:dyDescent="0.25">
      <c r="B301" s="67" t="s">
        <v>101</v>
      </c>
      <c r="C301" s="67"/>
      <c r="D301" s="67"/>
      <c r="E301" s="67"/>
      <c r="F301" s="67"/>
    </row>
    <row r="302" spans="2:6" ht="15.75" customHeight="1" x14ac:dyDescent="0.25">
      <c r="B302" s="67" t="s">
        <v>120</v>
      </c>
      <c r="C302" s="67"/>
      <c r="D302" s="67"/>
      <c r="E302" s="67"/>
      <c r="F302" s="67"/>
    </row>
    <row r="303" spans="2:6" ht="15.75" customHeight="1" x14ac:dyDescent="0.25">
      <c r="B303" s="67" t="s">
        <v>2</v>
      </c>
      <c r="C303" s="67"/>
      <c r="D303" s="67"/>
      <c r="E303" s="67"/>
      <c r="F303" s="67"/>
    </row>
    <row r="304" spans="2:6" ht="15.75" customHeight="1" x14ac:dyDescent="0.25">
      <c r="B304" s="8"/>
      <c r="C304" s="8"/>
      <c r="D304" s="8"/>
      <c r="E304" s="8"/>
      <c r="F304" s="8"/>
    </row>
    <row r="305" spans="2:6" ht="15.75" customHeight="1" x14ac:dyDescent="0.25">
      <c r="B305" s="61" t="s">
        <v>82</v>
      </c>
      <c r="C305" s="61" t="s">
        <v>83</v>
      </c>
      <c r="D305" s="61" t="s">
        <v>84</v>
      </c>
      <c r="E305" s="62" t="s">
        <v>31</v>
      </c>
      <c r="F305" s="63" t="s">
        <v>32</v>
      </c>
    </row>
    <row r="306" spans="2:6" ht="15.75" customHeight="1" x14ac:dyDescent="0.25">
      <c r="B306" s="9">
        <v>1</v>
      </c>
      <c r="C306" s="10" t="s">
        <v>85</v>
      </c>
      <c r="D306" s="11" t="s">
        <v>114</v>
      </c>
      <c r="E306" s="9">
        <v>200</v>
      </c>
      <c r="F306" s="13">
        <f t="shared" ref="F306:F312" si="6">+E306/1111</f>
        <v>0.18001800180018002</v>
      </c>
    </row>
    <row r="307" spans="2:6" ht="15.75" customHeight="1" x14ac:dyDescent="0.25">
      <c r="B307" s="9">
        <v>2</v>
      </c>
      <c r="C307" s="11" t="s">
        <v>86</v>
      </c>
      <c r="D307" s="11" t="s">
        <v>115</v>
      </c>
      <c r="E307" s="9">
        <v>200</v>
      </c>
      <c r="F307" s="13">
        <f t="shared" si="6"/>
        <v>0.18001800180018002</v>
      </c>
    </row>
    <row r="308" spans="2:6" ht="15.75" customHeight="1" x14ac:dyDescent="0.25">
      <c r="B308" s="9">
        <v>3</v>
      </c>
      <c r="C308" s="11" t="s">
        <v>87</v>
      </c>
      <c r="D308" s="11" t="s">
        <v>88</v>
      </c>
      <c r="E308" s="9">
        <v>200</v>
      </c>
      <c r="F308" s="13">
        <f t="shared" si="6"/>
        <v>0.18001800180018002</v>
      </c>
    </row>
    <row r="309" spans="2:6" ht="15.75" customHeight="1" x14ac:dyDescent="0.25">
      <c r="B309" s="9">
        <v>4</v>
      </c>
      <c r="C309" s="11" t="s">
        <v>89</v>
      </c>
      <c r="D309" s="11" t="s">
        <v>90</v>
      </c>
      <c r="E309" s="9">
        <v>200</v>
      </c>
      <c r="F309" s="13">
        <f t="shared" si="6"/>
        <v>0.18001800180018002</v>
      </c>
    </row>
    <row r="310" spans="2:6" ht="15.75" customHeight="1" x14ac:dyDescent="0.25">
      <c r="B310" s="9">
        <v>5</v>
      </c>
      <c r="C310" s="12" t="s">
        <v>92</v>
      </c>
      <c r="D310" s="12" t="s">
        <v>93</v>
      </c>
      <c r="E310" s="9">
        <v>200</v>
      </c>
      <c r="F310" s="13">
        <f t="shared" si="6"/>
        <v>0.18001800180018002</v>
      </c>
    </row>
    <row r="311" spans="2:6" ht="15.75" customHeight="1" x14ac:dyDescent="0.25">
      <c r="B311" s="9">
        <v>6</v>
      </c>
      <c r="C311" s="11" t="s">
        <v>94</v>
      </c>
      <c r="D311" s="11" t="s">
        <v>116</v>
      </c>
      <c r="E311" s="9">
        <v>200</v>
      </c>
      <c r="F311" s="13">
        <f t="shared" si="6"/>
        <v>0.18001800180018002</v>
      </c>
    </row>
    <row r="312" spans="2:6" ht="15.75" customHeight="1" x14ac:dyDescent="0.25">
      <c r="B312" s="9">
        <v>7</v>
      </c>
      <c r="C312" s="11" t="s">
        <v>95</v>
      </c>
      <c r="D312" s="11" t="s">
        <v>96</v>
      </c>
      <c r="E312" s="9">
        <v>200</v>
      </c>
      <c r="F312" s="13">
        <f t="shared" si="6"/>
        <v>0.18001800180018002</v>
      </c>
    </row>
    <row r="313" spans="2:6" ht="15.75" customHeight="1" x14ac:dyDescent="0.25"/>
    <row r="314" spans="2:6" ht="15.75" customHeight="1" x14ac:dyDescent="0.25"/>
    <row r="315" spans="2:6" ht="15.75" customHeight="1" x14ac:dyDescent="0.25"/>
    <row r="316" spans="2:6" ht="15.75" customHeight="1" x14ac:dyDescent="0.25"/>
    <row r="317" spans="2:6" ht="15.75" customHeight="1" x14ac:dyDescent="0.25"/>
    <row r="318" spans="2:6" ht="15.75" customHeight="1" x14ac:dyDescent="0.25"/>
    <row r="319" spans="2:6" ht="15.75" customHeight="1" x14ac:dyDescent="0.25"/>
    <row r="320" spans="2:6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3">
    <mergeCell ref="B8:B9"/>
    <mergeCell ref="F8:F9"/>
    <mergeCell ref="D2:H2"/>
    <mergeCell ref="B3:F3"/>
    <mergeCell ref="B4:F4"/>
    <mergeCell ref="B5:F5"/>
    <mergeCell ref="B6:F6"/>
    <mergeCell ref="B53:D53"/>
    <mergeCell ref="B54:D54"/>
    <mergeCell ref="B55:D55"/>
    <mergeCell ref="B56:D56"/>
    <mergeCell ref="B58:B59"/>
    <mergeCell ref="C58:D58"/>
    <mergeCell ref="B100:D100"/>
    <mergeCell ref="B101:D101"/>
    <mergeCell ref="B102:D102"/>
    <mergeCell ref="B103:D103"/>
    <mergeCell ref="B105:B106"/>
    <mergeCell ref="C105:D105"/>
    <mergeCell ref="B206:D206"/>
    <mergeCell ref="B207:D207"/>
    <mergeCell ref="B208:D208"/>
    <mergeCell ref="B209:D209"/>
    <mergeCell ref="B211:B212"/>
    <mergeCell ref="C211:D211"/>
    <mergeCell ref="B302:F302"/>
    <mergeCell ref="B303:F303"/>
    <mergeCell ref="B247:N247"/>
    <mergeCell ref="B248:N248"/>
    <mergeCell ref="B249:N249"/>
    <mergeCell ref="B250:N250"/>
    <mergeCell ref="B300:F300"/>
    <mergeCell ref="B301:F301"/>
  </mergeCells>
  <pageMargins left="0.70866141732283472" right="0.70866141732283472" top="0.74803149606299213" bottom="0.74803149606299213" header="0" footer="0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ABIERTOS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Elizabeth Almazán Reynoso</dc:creator>
  <cp:lastModifiedBy>María Elizabeth Almazán Reynoso</cp:lastModifiedBy>
  <cp:lastPrinted>2024-01-09T19:22:09Z</cp:lastPrinted>
  <dcterms:created xsi:type="dcterms:W3CDTF">2023-08-28T14:25:24Z</dcterms:created>
  <dcterms:modified xsi:type="dcterms:W3CDTF">2024-01-09T21:10:22Z</dcterms:modified>
</cp:coreProperties>
</file>