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93.161\c$\Users\eilopez\Desktop\Información Publica\2025\Desktop\IP\2025\DATOS ABIERTOS\12. DICIEMBRE\"/>
    </mc:Choice>
  </mc:AlternateContent>
  <xr:revisionPtr revIDLastSave="0" documentId="13_ncr:1_{D3AD903F-A3BE-4A51-A6FD-E90814F928E1}" xr6:coauthVersionLast="36" xr6:coauthVersionMax="36" xr10:uidLastSave="{00000000-0000-0000-0000-000000000000}"/>
  <bookViews>
    <workbookView xWindow="0" yWindow="0" windowWidth="28800" windowHeight="12105" xr2:uid="{F32445FD-8986-4919-AE2B-BE8487B696D2}"/>
  </bookViews>
  <sheets>
    <sheet name="Metro-Departamental" sheetId="5" r:id="rId1"/>
    <sheet name="POST-PENITENCIARIO" sheetId="8" r:id="rId2"/>
    <sheet name="GÉNERO Y MULTICULTURALIDAD" sheetId="9" r:id="rId3"/>
    <sheet name="PROPEVI" sheetId="1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9" i="10" l="1"/>
  <c r="I39" i="10"/>
  <c r="D39" i="10"/>
  <c r="N38" i="10"/>
  <c r="I38" i="10"/>
  <c r="D38" i="10"/>
  <c r="N37" i="10"/>
  <c r="I37" i="10"/>
  <c r="D37" i="10"/>
  <c r="N36" i="10"/>
  <c r="I36" i="10"/>
  <c r="D36" i="10"/>
  <c r="N35" i="10"/>
  <c r="I35" i="10"/>
  <c r="D35" i="10"/>
  <c r="N34" i="10"/>
  <c r="I34" i="10"/>
  <c r="D34" i="10"/>
  <c r="N33" i="10"/>
  <c r="I33" i="10"/>
  <c r="D33" i="10"/>
  <c r="N32" i="10"/>
  <c r="I32" i="10"/>
  <c r="D32" i="10"/>
  <c r="N31" i="10"/>
  <c r="I31" i="10"/>
  <c r="D31" i="10"/>
  <c r="N30" i="10"/>
  <c r="I30" i="10"/>
  <c r="D30" i="10"/>
  <c r="N29" i="10"/>
  <c r="I29" i="10"/>
  <c r="D29" i="10"/>
  <c r="N28" i="10"/>
  <c r="I28" i="10"/>
  <c r="D28" i="10"/>
  <c r="N27" i="10"/>
  <c r="I27" i="10"/>
  <c r="D27" i="10"/>
  <c r="N26" i="10"/>
  <c r="I26" i="10"/>
  <c r="D26" i="10"/>
  <c r="N25" i="10"/>
  <c r="I25" i="10"/>
  <c r="D25" i="10"/>
  <c r="N24" i="10"/>
  <c r="I24" i="10"/>
  <c r="D24" i="10"/>
  <c r="N23" i="10"/>
  <c r="I23" i="10"/>
  <c r="D23" i="10"/>
  <c r="N22" i="10"/>
  <c r="I22" i="10"/>
  <c r="D22" i="10"/>
  <c r="N21" i="10"/>
  <c r="I21" i="10"/>
  <c r="D21" i="10"/>
  <c r="N20" i="10"/>
  <c r="I20" i="10"/>
  <c r="D20" i="10"/>
  <c r="N19" i="10"/>
  <c r="I19" i="10"/>
  <c r="D19" i="10"/>
  <c r="N18" i="10"/>
  <c r="I18" i="10"/>
  <c r="D18" i="10"/>
  <c r="N17" i="10"/>
  <c r="I17" i="10"/>
  <c r="D17" i="10"/>
  <c r="N16" i="10"/>
  <c r="I16" i="10"/>
  <c r="D16" i="10"/>
  <c r="N15" i="10"/>
  <c r="I15" i="10"/>
  <c r="D15" i="10"/>
  <c r="N14" i="10"/>
  <c r="I14" i="10"/>
  <c r="D14" i="10"/>
  <c r="N13" i="10"/>
  <c r="I13" i="10"/>
  <c r="D13" i="10"/>
  <c r="N12" i="10"/>
  <c r="I12" i="10"/>
  <c r="D12" i="10"/>
  <c r="N11" i="10"/>
  <c r="I11" i="10"/>
  <c r="D11" i="10"/>
  <c r="N10" i="10"/>
  <c r="I10" i="10"/>
  <c r="D10" i="10"/>
  <c r="N9" i="10"/>
  <c r="I9" i="10"/>
  <c r="D9" i="10"/>
  <c r="N8" i="10"/>
  <c r="I8" i="10"/>
  <c r="D8" i="10"/>
  <c r="N7" i="10"/>
  <c r="I7" i="10"/>
  <c r="D7" i="10"/>
  <c r="N6" i="10"/>
  <c r="I6" i="10"/>
  <c r="D6" i="10"/>
  <c r="N5" i="10"/>
  <c r="I5" i="10"/>
  <c r="D5" i="10"/>
  <c r="N7" i="9" l="1"/>
  <c r="I7" i="9"/>
  <c r="D7" i="9"/>
  <c r="N6" i="9"/>
  <c r="I6" i="9"/>
  <c r="D6" i="9"/>
  <c r="N5" i="9"/>
  <c r="I5" i="9"/>
  <c r="D5" i="9"/>
  <c r="D5" i="8" l="1"/>
  <c r="I5" i="8"/>
  <c r="N5" i="8"/>
  <c r="N9" i="8"/>
  <c r="I9" i="8"/>
  <c r="D9" i="8"/>
  <c r="N8" i="8"/>
  <c r="I8" i="8"/>
  <c r="D8" i="8"/>
  <c r="N7" i="8"/>
  <c r="I7" i="8"/>
  <c r="N6" i="8"/>
  <c r="I6" i="8"/>
  <c r="D6" i="8"/>
  <c r="O8" i="5" l="1"/>
  <c r="J8" i="5"/>
  <c r="E8" i="5"/>
  <c r="O7" i="5"/>
  <c r="J7" i="5"/>
  <c r="E7" i="5"/>
  <c r="O6" i="5"/>
  <c r="J6" i="5"/>
  <c r="E6" i="5"/>
  <c r="O5" i="5"/>
  <c r="J5" i="5"/>
  <c r="E5" i="5"/>
</calcChain>
</file>

<file path=xl/sharedStrings.xml><?xml version="1.0" encoding="utf-8"?>
<sst xmlns="http://schemas.openxmlformats.org/spreadsheetml/2006/main" count="320" uniqueCount="140">
  <si>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</si>
  <si>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</si>
  <si>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</si>
  <si>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</si>
  <si>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</si>
  <si>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</si>
  <si>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</si>
  <si>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</si>
  <si>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</si>
  <si>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</si>
  <si>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</si>
  <si>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</si>
  <si>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</si>
  <si>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</si>
  <si>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</si>
  <si>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</si>
  <si>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</si>
  <si>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</si>
  <si>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</si>
  <si>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San Gabriel</t>
  </si>
  <si>
    <t xml:space="preserve">Casco Urbano COMUPRE </t>
  </si>
  <si>
    <t>Mazatenango</t>
  </si>
  <si>
    <t xml:space="preserve">Sector Santa Rita COCOPRE </t>
  </si>
  <si>
    <t>Zunilito</t>
  </si>
  <si>
    <t>DICIEMBRE 2025.</t>
  </si>
  <si>
    <t xml:space="preserve">Prevención de la Violencia contra la mujer y Ruta de Denuncia </t>
  </si>
  <si>
    <t xml:space="preserve">Derechos y Garantías Constitucionales </t>
  </si>
  <si>
    <t>Violencia Intrafamiliar</t>
  </si>
  <si>
    <t xml:space="preserve">Control de Riesgo por Consumo de Alcohol y Drogas </t>
  </si>
  <si>
    <t xml:space="preserve">Casco Urbano COMUPRE de Mazatenango </t>
  </si>
  <si>
    <t xml:space="preserve">Aldea San Antonio, COCOPRE </t>
  </si>
  <si>
    <t>DICIEMBRE 2025</t>
  </si>
  <si>
    <t>Xinca</t>
  </si>
  <si>
    <t>Fortalecimiento psicosocial a jóvenes en conflicto con la ley penal</t>
  </si>
  <si>
    <t>Guatemala</t>
  </si>
  <si>
    <t>San José Pinula</t>
  </si>
  <si>
    <t>Aldea El Platanar</t>
  </si>
  <si>
    <t>Nuevo Modelo de Gestión Juvenil Casa Intermedia</t>
  </si>
  <si>
    <t>San Juan Sacatepéquez</t>
  </si>
  <si>
    <t>Km. 18 Carretera a San Pedro Sacatepéquez, Guatemala</t>
  </si>
  <si>
    <t xml:space="preserve">Centro Juvenil de Privación de Libertad para Mujeres (CEJUPLIM) </t>
  </si>
  <si>
    <t xml:space="preserve">Fortalecimiento sociolaboral a personas privadas </t>
  </si>
  <si>
    <t>Fraijanes</t>
  </si>
  <si>
    <t xml:space="preserve">Complejo del Sistema Penitenciario </t>
  </si>
  <si>
    <t>Unidad del Nuevo Modelo de Gestión Penal "Fraijanes 1"</t>
  </si>
  <si>
    <t>Fortalecimiento sociolaboral a personas exprivadas</t>
  </si>
  <si>
    <t>Chimaltenango</t>
  </si>
  <si>
    <t xml:space="preserve">Liga de la Higiene Mental </t>
  </si>
  <si>
    <t>Unidad para la Prevención Comunitaria de la Violencia (UPCV)</t>
  </si>
  <si>
    <t>SEGUNDO SEMESTRE 2025</t>
  </si>
  <si>
    <t>Plan para Capacitación "Navidad sin Violencia"</t>
  </si>
  <si>
    <t>UPCV</t>
  </si>
  <si>
    <t>Capacitaciones "Navidad sin Violencia"</t>
  </si>
  <si>
    <t>Virtual</t>
  </si>
  <si>
    <t>Zona 18</t>
  </si>
  <si>
    <t>Vía 4, 1-61, zona 4</t>
  </si>
  <si>
    <t>Stand Informativo con el objetivo  de sensibilizar y concientizar a la comunidad sobre la prevención de la violencia contra la mujer, promoviendo relaciones basadas en respeto, igualdad y los derechos humanos. Se brindó información clara y accesible sobre los distintos tipos de violencia, señales de alerta, violencia dígital, derechos de las mujeres, multiculturalidad, cultura de denuncia y número de importancia.</t>
  </si>
  <si>
    <t xml:space="preserve">10 calle 4-86,  Alameda, Chimaltenango  </t>
  </si>
  <si>
    <t>CUARTO SEMESTRE 2025</t>
  </si>
  <si>
    <t>Mayores de 30 a 60 años</t>
  </si>
  <si>
    <t>Taller: Violencia Intrafamiliar y Ruta de la Denuncia</t>
  </si>
  <si>
    <t>Escuintla</t>
  </si>
  <si>
    <t>Palín</t>
  </si>
  <si>
    <t>Avenida Central 2-31, Zona 1</t>
  </si>
  <si>
    <t>Salón Municipal</t>
  </si>
  <si>
    <t>Taller:  "Tipos de Violencia"</t>
  </si>
  <si>
    <t>San José</t>
  </si>
  <si>
    <t>Colonia el Maguey 1</t>
  </si>
  <si>
    <t>Socialización: "Del Programa de Prevención de la Violencia "</t>
  </si>
  <si>
    <t>Km 59.5 Carr A Pto. San Jose</t>
  </si>
  <si>
    <t>Restaurante Varadero</t>
  </si>
  <si>
    <t>2da Calle Zona 3, Colonia La Cascada 1</t>
  </si>
  <si>
    <t>Salón Comunal</t>
  </si>
  <si>
    <t>San Vicente Pacaya</t>
  </si>
  <si>
    <t>Km 43.2 de la carretera principal hacia San Vicente Pacaya</t>
  </si>
  <si>
    <t>Restaurante Entre Volcanes</t>
  </si>
  <si>
    <t>Parramos</t>
  </si>
  <si>
    <t>1era. Calle 0-30 Zona 1</t>
  </si>
  <si>
    <t>Comunidad San Bernardino</t>
  </si>
  <si>
    <t>Km 59 de la ruta a Chimaltenango</t>
  </si>
  <si>
    <t>Cumundiad Los Encinos</t>
  </si>
  <si>
    <t>Jutiapa</t>
  </si>
  <si>
    <t>Asunción Mita</t>
  </si>
  <si>
    <t>7 Avenida 11-66, Zona 1</t>
  </si>
  <si>
    <t>Parque central</t>
  </si>
  <si>
    <t>Conguaco</t>
  </si>
  <si>
    <t>Aldea El Pinito</t>
  </si>
  <si>
    <t>Calle Principal</t>
  </si>
  <si>
    <t>Aldea El Rodeo</t>
  </si>
  <si>
    <t xml:space="preserve">Moyuta </t>
  </si>
  <si>
    <t> Barrio El Centro</t>
  </si>
  <si>
    <t>Izabal</t>
  </si>
  <si>
    <t>Los Amates</t>
  </si>
  <si>
    <t xml:space="preserve"> Calle 15 de septiembre</t>
  </si>
  <si>
    <t>Escuela Mario López Rivera</t>
  </si>
  <si>
    <t>Morales</t>
  </si>
  <si>
    <t>Barrio las Canchas</t>
  </si>
  <si>
    <t>Antiguo Polideportivo</t>
  </si>
  <si>
    <t>Aldea Creek Negro</t>
  </si>
  <si>
    <t>Puerto Barrios</t>
  </si>
  <si>
    <t>Barrio el Rastro 6ta. calle entre 7a. y 8a. avenida.</t>
  </si>
  <si>
    <t>Barrio el Estrecho</t>
  </si>
  <si>
    <t>Brigada de Infantería Marina,</t>
  </si>
  <si>
    <t>Entre 20 y 21 calle 4ta. Avenida</t>
  </si>
  <si>
    <t xml:space="preserve">Restaurante Chochis Bakery </t>
  </si>
  <si>
    <t xml:space="preserve"> Barrio el Estrecho</t>
  </si>
  <si>
    <t>Brigada de Infantería Marina</t>
  </si>
  <si>
    <t>El Progreso</t>
  </si>
  <si>
    <t xml:space="preserve"> San Agustín Acasaguastlán</t>
  </si>
  <si>
    <t>Barrio El Centro</t>
  </si>
  <si>
    <t>Salón municipal de San Agustín Acasagastlán</t>
  </si>
  <si>
    <t>Taller: Responsabilidad Parental</t>
  </si>
  <si>
    <t>Barrio el Ajal</t>
  </si>
  <si>
    <t>Aldea Tulumaje</t>
  </si>
  <si>
    <t>Guastatoya</t>
  </si>
  <si>
    <t>Barrio el Porvenir</t>
  </si>
  <si>
    <t>Iglesia Evangelica Palabra de Vida</t>
  </si>
  <si>
    <t>Aldea Tulumajillo</t>
  </si>
  <si>
    <t>Barrio el Campo</t>
  </si>
  <si>
    <t>Salón comunal de Aldea Tulumaje</t>
  </si>
  <si>
    <t>Santa Rosa</t>
  </si>
  <si>
    <t>Cuilapa</t>
  </si>
  <si>
    <t>Km 62.5 de la Carretera a El Salvador</t>
  </si>
  <si>
    <t>Finca Calderas</t>
  </si>
  <si>
    <t>2a Avenida, zona 7</t>
  </si>
  <si>
    <t xml:space="preserve">Juzgado de Femicidio </t>
  </si>
  <si>
    <t>Tribunal de Sentencia Penal de Delitos de Feminicido y otras Fromas de Violencia contra la Mujer y Violencia Sexual.</t>
  </si>
  <si>
    <t>Quiché</t>
  </si>
  <si>
    <t>Santa Cruz del Quiché</t>
  </si>
  <si>
    <t>3a. Avenida 3-25 zona 2, Santa Cruz del Quiché</t>
  </si>
  <si>
    <t>Oficina sede departamental PROPEVI</t>
  </si>
  <si>
    <t>1ra. avenida 9-02 zona 5, Santa Cruz del Quiché.</t>
  </si>
  <si>
    <t>Oficina de Asistencia a Víctimas</t>
  </si>
  <si>
    <t>1ra. avenida 2-00 zona 1, Santa Cruz del Quiché.</t>
  </si>
  <si>
    <t>Quetzaltenango</t>
  </si>
  <si>
    <t>1ª Calle 17-02 Zona 1</t>
  </si>
  <si>
    <t>Escuela Oficial Urbana de niñas Manuel Ortega</t>
  </si>
  <si>
    <t>13 Avenida 6—20 Zona 1</t>
  </si>
  <si>
    <t xml:space="preserve">Restaurante Típico La Fuente </t>
  </si>
  <si>
    <t>Suchitepéquez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</si>
</sst>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6"/>
      <color theme="1"/>
      <name val="Calibri "/>
    </font>
    <font>
      <b/>
      <sz val="12"/>
      <name val="Calibri 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5" xfId="0" applyBorder="1"/>
    <xf numFmtId="0" fontId="2" fillId="2" borderId="7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 wrapText="1"/>
    </xf>
    <xf numFmtId="0" fontId="3" fillId="0" borderId="0" xfId="0" applyNumberFormat="1" applyFont="1"/>
    <xf numFmtId="0" fontId="0" fillId="0" borderId="4" xfId="0" applyFont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/>
    <xf numFmtId="49" fontId="3" fillId="0" borderId="0" xfId="0" applyNumberFormat="1" applyFont="1"/>
    <xf numFmtId="0" fontId="4" fillId="0" borderId="7" xfId="0" applyFont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0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" fontId="0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2" fillId="2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" fillId="2" borderId="38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38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sheetPr>
    <pageSetUpPr fitToPage="1"/>
  </sheetPr>
  <dimension ref="A1:S8"/>
  <sheetViews>
    <sheetView tabSelected="1" topLeftCell="E1" workbookViewId="0">
      <pane ySplit="4" topLeftCell="A5" activePane="bottomLeft" state="frozen"/>
      <selection activeCell="B1" sqref="B1"/>
      <selection pane="bottomLeft" activeCell="L4" sqref="L4"/>
    </sheetView>
  </sheetViews>
  <sheetFormatPr baseColWidth="10" defaultRowHeight="1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22" bestFit="1" customWidth="1"/>
    <col min="18" max="19" width="40.42578125" customWidth="1"/>
  </cols>
  <sheetData>
    <row r="1" spans="1:19" ht="19.5" customHeight="1">
      <c r="A1" s="2"/>
      <c r="B1" s="5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9.5" customHeight="1">
      <c r="A2" s="2"/>
      <c r="B2" s="6" t="s">
        <v>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9.5" customHeight="1" thickBot="1">
      <c r="B3" s="12" t="s">
        <v>24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32.25" thickBot="1">
      <c r="A4" s="4" t="s">
        <v>7</v>
      </c>
      <c r="B4" s="13" t="s">
        <v>16</v>
      </c>
      <c r="C4" s="14" t="s">
        <v>10</v>
      </c>
      <c r="D4" s="14" t="s">
        <v>9</v>
      </c>
      <c r="E4" s="14" t="s">
        <v>8</v>
      </c>
      <c r="F4" s="15" t="s">
        <v>0</v>
      </c>
      <c r="G4" s="15" t="s">
        <v>17</v>
      </c>
      <c r="H4" s="15" t="s">
        <v>5</v>
      </c>
      <c r="I4" s="15" t="s">
        <v>1</v>
      </c>
      <c r="J4" s="15" t="s">
        <v>8</v>
      </c>
      <c r="K4" s="14" t="s">
        <v>2</v>
      </c>
      <c r="L4" s="14" t="s">
        <v>3</v>
      </c>
      <c r="M4" s="14" t="s">
        <v>18</v>
      </c>
      <c r="N4" s="14" t="s">
        <v>4</v>
      </c>
      <c r="O4" s="14" t="s">
        <v>8</v>
      </c>
      <c r="P4" s="15" t="s">
        <v>11</v>
      </c>
      <c r="Q4" s="15" t="s">
        <v>12</v>
      </c>
      <c r="R4" s="15" t="s">
        <v>13</v>
      </c>
      <c r="S4" s="15" t="s">
        <v>14</v>
      </c>
    </row>
    <row r="5" spans="1:19" ht="21.75" customHeight="1">
      <c r="A5" s="9"/>
      <c r="B5" s="16" t="s">
        <v>25</v>
      </c>
      <c r="C5" s="19">
        <v>8</v>
      </c>
      <c r="D5" s="19">
        <v>5</v>
      </c>
      <c r="E5" s="18">
        <f t="shared" ref="E5:E8" si="0">SUM(C5:D5)</f>
        <v>13</v>
      </c>
      <c r="F5" s="17">
        <v>0</v>
      </c>
      <c r="G5" s="17">
        <v>0</v>
      </c>
      <c r="H5" s="17">
        <v>13</v>
      </c>
      <c r="I5" s="17">
        <v>0</v>
      </c>
      <c r="J5" s="18">
        <f t="shared" ref="J5:J8" si="1">SUM(F5:I5)</f>
        <v>13</v>
      </c>
      <c r="K5" s="18">
        <v>0</v>
      </c>
      <c r="L5" s="18">
        <v>0</v>
      </c>
      <c r="M5" s="18">
        <v>0</v>
      </c>
      <c r="N5" s="18">
        <v>13</v>
      </c>
      <c r="O5" s="18">
        <f t="shared" ref="O5:O8" si="2">SUM(K5:N5)</f>
        <v>13</v>
      </c>
      <c r="P5" s="20" t="s">
        <v>139</v>
      </c>
      <c r="Q5" s="20" t="s">
        <v>21</v>
      </c>
      <c r="R5" s="20" t="s">
        <v>29</v>
      </c>
      <c r="S5" s="20" t="s">
        <v>29</v>
      </c>
    </row>
    <row r="6" spans="1:19" ht="21.75" customHeight="1">
      <c r="A6" s="9"/>
      <c r="B6" s="16" t="s">
        <v>26</v>
      </c>
      <c r="C6" s="19">
        <v>0</v>
      </c>
      <c r="D6" s="19">
        <v>14</v>
      </c>
      <c r="E6" s="18">
        <f t="shared" si="0"/>
        <v>14</v>
      </c>
      <c r="F6" s="17">
        <v>0</v>
      </c>
      <c r="G6" s="17">
        <v>0</v>
      </c>
      <c r="H6" s="17">
        <v>14</v>
      </c>
      <c r="I6" s="17">
        <v>0</v>
      </c>
      <c r="J6" s="18">
        <f t="shared" si="1"/>
        <v>14</v>
      </c>
      <c r="K6" s="18">
        <v>0</v>
      </c>
      <c r="L6" s="18">
        <v>0</v>
      </c>
      <c r="M6" s="18">
        <v>0</v>
      </c>
      <c r="N6" s="18">
        <v>14</v>
      </c>
      <c r="O6" s="18">
        <f t="shared" si="2"/>
        <v>14</v>
      </c>
      <c r="P6" s="20" t="s">
        <v>139</v>
      </c>
      <c r="Q6" s="20" t="s">
        <v>23</v>
      </c>
      <c r="R6" s="20" t="s">
        <v>30</v>
      </c>
      <c r="S6" s="20" t="s">
        <v>30</v>
      </c>
    </row>
    <row r="7" spans="1:19" ht="21.75" customHeight="1">
      <c r="A7" s="9"/>
      <c r="B7" s="16" t="s">
        <v>27</v>
      </c>
      <c r="C7" s="19">
        <v>3</v>
      </c>
      <c r="D7" s="19">
        <v>7</v>
      </c>
      <c r="E7" s="18">
        <f t="shared" si="0"/>
        <v>10</v>
      </c>
      <c r="F7" s="17">
        <v>0</v>
      </c>
      <c r="G7" s="17">
        <v>0</v>
      </c>
      <c r="H7" s="17">
        <v>10</v>
      </c>
      <c r="I7" s="17">
        <v>0</v>
      </c>
      <c r="J7" s="18">
        <f t="shared" si="1"/>
        <v>10</v>
      </c>
      <c r="K7" s="18">
        <v>0</v>
      </c>
      <c r="L7" s="18">
        <v>0</v>
      </c>
      <c r="M7" s="18">
        <v>0</v>
      </c>
      <c r="N7" s="18">
        <v>10</v>
      </c>
      <c r="O7" s="18">
        <f t="shared" si="2"/>
        <v>10</v>
      </c>
      <c r="P7" s="20" t="s">
        <v>139</v>
      </c>
      <c r="Q7" s="20" t="s">
        <v>19</v>
      </c>
      <c r="R7" s="20" t="s">
        <v>22</v>
      </c>
      <c r="S7" s="20" t="s">
        <v>22</v>
      </c>
    </row>
    <row r="8" spans="1:19" ht="21.75" customHeight="1">
      <c r="A8" s="9"/>
      <c r="B8" s="16" t="s">
        <v>28</v>
      </c>
      <c r="C8" s="19">
        <v>5</v>
      </c>
      <c r="D8" s="19">
        <v>9</v>
      </c>
      <c r="E8" s="18">
        <f t="shared" si="0"/>
        <v>14</v>
      </c>
      <c r="F8" s="17">
        <v>0</v>
      </c>
      <c r="G8" s="17">
        <v>0</v>
      </c>
      <c r="H8" s="17">
        <v>14</v>
      </c>
      <c r="I8" s="17">
        <v>0</v>
      </c>
      <c r="J8" s="18">
        <f t="shared" si="1"/>
        <v>14</v>
      </c>
      <c r="K8" s="18">
        <v>0</v>
      </c>
      <c r="L8" s="18">
        <v>0</v>
      </c>
      <c r="M8" s="18">
        <v>0</v>
      </c>
      <c r="N8" s="18">
        <v>14</v>
      </c>
      <c r="O8" s="18">
        <f t="shared" si="2"/>
        <v>14</v>
      </c>
      <c r="P8" s="20" t="s">
        <v>139</v>
      </c>
      <c r="Q8" s="20" t="s">
        <v>23</v>
      </c>
      <c r="R8" s="20" t="s">
        <v>20</v>
      </c>
      <c r="S8" s="20" t="s">
        <v>20</v>
      </c>
    </row>
  </sheetData>
  <pageMargins left="0.33" right="0.28000000000000003" top="0.74803149606299213" bottom="0.74803149606299213" header="0.31496062992125984" footer="0.31496062992125984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F036B-0D87-4626-BBAF-8EBC9C5B7BE0}">
  <sheetPr>
    <pageSetUpPr fitToPage="1"/>
  </sheetPr>
  <dimension ref="A1:R10"/>
  <sheetViews>
    <sheetView workbookViewId="0">
      <selection activeCell="Q10" sqref="Q10"/>
    </sheetView>
  </sheetViews>
  <sheetFormatPr baseColWidth="10" defaultRowHeight="15"/>
  <cols>
    <col min="1" max="1" width="32.140625" customWidth="1"/>
    <col min="15" max="15" width="17.7109375" customWidth="1"/>
    <col min="16" max="16" width="16.140625" customWidth="1"/>
    <col min="17" max="17" width="19.28515625" customWidth="1"/>
    <col min="18" max="18" width="20.140625" customWidth="1"/>
  </cols>
  <sheetData>
    <row r="1" spans="1:18" ht="21">
      <c r="A1" s="5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1">
      <c r="A2" s="6" t="s">
        <v>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21.75" thickBot="1">
      <c r="A3" s="21" t="s">
        <v>31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67.5" customHeight="1" thickBot="1">
      <c r="A4" s="22" t="s">
        <v>16</v>
      </c>
      <c r="B4" s="4" t="s">
        <v>10</v>
      </c>
      <c r="C4" s="10" t="s">
        <v>9</v>
      </c>
      <c r="D4" s="4" t="s">
        <v>8</v>
      </c>
      <c r="E4" s="3" t="s">
        <v>0</v>
      </c>
      <c r="F4" s="3" t="s">
        <v>17</v>
      </c>
      <c r="G4" s="3" t="s">
        <v>5</v>
      </c>
      <c r="H4" s="11" t="s">
        <v>1</v>
      </c>
      <c r="I4" s="3" t="s">
        <v>8</v>
      </c>
      <c r="J4" s="4" t="s">
        <v>2</v>
      </c>
      <c r="K4" s="4" t="s">
        <v>32</v>
      </c>
      <c r="L4" s="4" t="s">
        <v>18</v>
      </c>
      <c r="M4" s="10" t="s">
        <v>4</v>
      </c>
      <c r="N4" s="4" t="s">
        <v>8</v>
      </c>
      <c r="O4" s="3" t="s">
        <v>11</v>
      </c>
      <c r="P4" s="3" t="s">
        <v>12</v>
      </c>
      <c r="Q4" s="3" t="s">
        <v>13</v>
      </c>
      <c r="R4" s="3" t="s">
        <v>14</v>
      </c>
    </row>
    <row r="5" spans="1:18" ht="92.25" customHeight="1" thickBot="1">
      <c r="A5" s="23" t="s">
        <v>33</v>
      </c>
      <c r="B5" s="24">
        <v>7</v>
      </c>
      <c r="C5" s="25">
        <v>0</v>
      </c>
      <c r="D5" s="26">
        <f>SUM(B5+C5)</f>
        <v>7</v>
      </c>
      <c r="E5" s="27">
        <v>0</v>
      </c>
      <c r="F5" s="28">
        <v>7</v>
      </c>
      <c r="G5" s="28">
        <v>0</v>
      </c>
      <c r="H5" s="29">
        <v>0</v>
      </c>
      <c r="I5" s="26">
        <f>E5+F5+G6+H6</f>
        <v>7</v>
      </c>
      <c r="J5" s="27">
        <v>0</v>
      </c>
      <c r="K5" s="28">
        <v>0</v>
      </c>
      <c r="L5" s="28">
        <v>0</v>
      </c>
      <c r="M5" s="29">
        <v>7</v>
      </c>
      <c r="N5" s="26">
        <f t="shared" ref="N5" si="0">SUM(J5:M5)</f>
        <v>7</v>
      </c>
      <c r="O5" s="30" t="s">
        <v>34</v>
      </c>
      <c r="P5" s="30" t="s">
        <v>35</v>
      </c>
      <c r="Q5" s="31" t="s">
        <v>36</v>
      </c>
      <c r="R5" s="32" t="s">
        <v>37</v>
      </c>
    </row>
    <row r="6" spans="1:18" ht="63">
      <c r="A6" s="33" t="s">
        <v>33</v>
      </c>
      <c r="B6" s="24">
        <v>0</v>
      </c>
      <c r="C6" s="25">
        <v>8</v>
      </c>
      <c r="D6" s="26">
        <f>SUM(B6+C6)</f>
        <v>8</v>
      </c>
      <c r="E6" s="24">
        <v>0</v>
      </c>
      <c r="F6" s="34">
        <v>8</v>
      </c>
      <c r="G6" s="34">
        <v>0</v>
      </c>
      <c r="H6" s="25">
        <v>0</v>
      </c>
      <c r="I6" s="35">
        <f>SUM(E6+F6+G6+H6)</f>
        <v>8</v>
      </c>
      <c r="J6" s="24">
        <v>0</v>
      </c>
      <c r="K6" s="34">
        <v>0</v>
      </c>
      <c r="L6" s="34">
        <v>0</v>
      </c>
      <c r="M6" s="25">
        <v>8</v>
      </c>
      <c r="N6" s="35">
        <f>SUM(J6:M6)</f>
        <v>8</v>
      </c>
      <c r="O6" s="30" t="s">
        <v>34</v>
      </c>
      <c r="P6" s="30" t="s">
        <v>38</v>
      </c>
      <c r="Q6" s="31" t="s">
        <v>39</v>
      </c>
      <c r="R6" s="32" t="s">
        <v>40</v>
      </c>
    </row>
    <row r="7" spans="1:18" ht="48" thickBot="1">
      <c r="A7" s="36" t="s">
        <v>41</v>
      </c>
      <c r="B7" s="37">
        <v>0</v>
      </c>
      <c r="C7" s="38">
        <v>35</v>
      </c>
      <c r="D7" s="39">
        <v>35</v>
      </c>
      <c r="E7" s="37">
        <v>0</v>
      </c>
      <c r="F7" s="40">
        <v>0</v>
      </c>
      <c r="G7" s="40">
        <v>35</v>
      </c>
      <c r="H7" s="38">
        <v>0</v>
      </c>
      <c r="I7" s="39">
        <f>SUM(E7:H7)</f>
        <v>35</v>
      </c>
      <c r="J7" s="37">
        <v>0</v>
      </c>
      <c r="K7" s="40">
        <v>0</v>
      </c>
      <c r="L7" s="40">
        <v>0</v>
      </c>
      <c r="M7" s="38">
        <v>35</v>
      </c>
      <c r="N7" s="39">
        <f>SUM(J7:M7)</f>
        <v>35</v>
      </c>
      <c r="O7" s="41" t="s">
        <v>34</v>
      </c>
      <c r="P7" s="41" t="s">
        <v>42</v>
      </c>
      <c r="Q7" s="41" t="s">
        <v>43</v>
      </c>
      <c r="R7" s="42" t="s">
        <v>44</v>
      </c>
    </row>
    <row r="8" spans="1:18" ht="48" thickBot="1">
      <c r="A8" s="43" t="s">
        <v>45</v>
      </c>
      <c r="B8" s="44">
        <v>6</v>
      </c>
      <c r="C8" s="45">
        <v>19</v>
      </c>
      <c r="D8" s="46">
        <f>SUM(B8:C8)</f>
        <v>25</v>
      </c>
      <c r="E8" s="44">
        <v>0</v>
      </c>
      <c r="F8" s="47">
        <v>10</v>
      </c>
      <c r="G8" s="47">
        <v>15</v>
      </c>
      <c r="H8" s="45">
        <v>0</v>
      </c>
      <c r="I8" s="48">
        <f>E8+F8+G8+H8</f>
        <v>25</v>
      </c>
      <c r="J8" s="44">
        <v>13</v>
      </c>
      <c r="K8" s="47">
        <v>0</v>
      </c>
      <c r="L8" s="47">
        <v>0</v>
      </c>
      <c r="M8" s="45">
        <v>12</v>
      </c>
      <c r="N8" s="48">
        <f>SUM(J8:M8)</f>
        <v>25</v>
      </c>
      <c r="O8" s="49" t="s">
        <v>46</v>
      </c>
      <c r="P8" s="50" t="s">
        <v>46</v>
      </c>
      <c r="Q8" s="50" t="s">
        <v>57</v>
      </c>
      <c r="R8" s="51" t="s">
        <v>47</v>
      </c>
    </row>
    <row r="9" spans="1:18" ht="63.75" thickBot="1">
      <c r="A9" s="52" t="s">
        <v>45</v>
      </c>
      <c r="B9" s="53">
        <v>43</v>
      </c>
      <c r="C9" s="54">
        <v>67</v>
      </c>
      <c r="D9" s="55">
        <f>B9+C9</f>
        <v>110</v>
      </c>
      <c r="E9" s="53">
        <v>0</v>
      </c>
      <c r="F9" s="56">
        <v>13</v>
      </c>
      <c r="G9" s="56">
        <v>96</v>
      </c>
      <c r="H9" s="54">
        <v>1</v>
      </c>
      <c r="I9" s="50">
        <f>SUM(E9:H9)</f>
        <v>110</v>
      </c>
      <c r="J9" s="53">
        <v>6</v>
      </c>
      <c r="K9" s="56">
        <v>0</v>
      </c>
      <c r="L9" s="56">
        <v>0</v>
      </c>
      <c r="M9" s="54">
        <v>104</v>
      </c>
      <c r="N9" s="50">
        <f>SUM(J9:M9)</f>
        <v>110</v>
      </c>
      <c r="O9" s="49" t="s">
        <v>34</v>
      </c>
      <c r="P9" s="50" t="s">
        <v>34</v>
      </c>
      <c r="Q9" s="50" t="s">
        <v>55</v>
      </c>
      <c r="R9" s="57" t="s">
        <v>48</v>
      </c>
    </row>
    <row r="10" spans="1:18" ht="15.75">
      <c r="I10" s="58"/>
      <c r="N10" s="58"/>
    </row>
  </sheetData>
  <pageMargins left="0.7" right="0.7" top="0.75" bottom="0.75" header="0.3" footer="0.3"/>
  <pageSetup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E89F6-D379-4F01-B5D6-FA2CB4BA9CC3}">
  <sheetPr>
    <pageSetUpPr fitToPage="1"/>
  </sheetPr>
  <dimension ref="A1:R7"/>
  <sheetViews>
    <sheetView workbookViewId="0">
      <selection activeCell="K14" sqref="K14"/>
    </sheetView>
  </sheetViews>
  <sheetFormatPr baseColWidth="10" defaultRowHeight="15"/>
  <cols>
    <col min="1" max="1" width="40.28515625" customWidth="1"/>
    <col min="15" max="15" width="21.7109375" customWidth="1"/>
    <col min="16" max="16" width="14.7109375" customWidth="1"/>
    <col min="17" max="17" width="16.7109375" customWidth="1"/>
    <col min="18" max="18" width="17.85546875" customWidth="1"/>
  </cols>
  <sheetData>
    <row r="1" spans="1:18" ht="20.25">
      <c r="A1" s="92" t="s">
        <v>15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4"/>
    </row>
    <row r="2" spans="1:18" ht="20.25">
      <c r="A2" s="92" t="s">
        <v>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4"/>
    </row>
    <row r="3" spans="1:18" ht="21" thickBot="1">
      <c r="A3" s="95" t="s">
        <v>49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7"/>
    </row>
    <row r="4" spans="1:18" ht="78.75">
      <c r="A4" s="59" t="s">
        <v>16</v>
      </c>
      <c r="B4" s="60" t="s">
        <v>10</v>
      </c>
      <c r="C4" s="60" t="s">
        <v>9</v>
      </c>
      <c r="D4" s="60" t="s">
        <v>8</v>
      </c>
      <c r="E4" s="60" t="s">
        <v>0</v>
      </c>
      <c r="F4" s="60" t="s">
        <v>17</v>
      </c>
      <c r="G4" s="60" t="s">
        <v>5</v>
      </c>
      <c r="H4" s="60" t="s">
        <v>1</v>
      </c>
      <c r="I4" s="60" t="s">
        <v>8</v>
      </c>
      <c r="J4" s="60" t="s">
        <v>2</v>
      </c>
      <c r="K4" s="60" t="s">
        <v>3</v>
      </c>
      <c r="L4" s="60" t="s">
        <v>18</v>
      </c>
      <c r="M4" s="60" t="s">
        <v>4</v>
      </c>
      <c r="N4" s="60" t="s">
        <v>8</v>
      </c>
      <c r="O4" s="60" t="s">
        <v>11</v>
      </c>
      <c r="P4" s="60" t="s">
        <v>12</v>
      </c>
      <c r="Q4" s="60" t="s">
        <v>13</v>
      </c>
      <c r="R4" s="61" t="s">
        <v>14</v>
      </c>
    </row>
    <row r="5" spans="1:18" ht="30">
      <c r="A5" s="62" t="s">
        <v>50</v>
      </c>
      <c r="B5" s="63">
        <v>0</v>
      </c>
      <c r="C5" s="63">
        <v>1</v>
      </c>
      <c r="D5" s="8">
        <f>B5+C5</f>
        <v>1</v>
      </c>
      <c r="E5" s="64">
        <v>0</v>
      </c>
      <c r="F5" s="64">
        <v>1</v>
      </c>
      <c r="G5" s="64">
        <v>1</v>
      </c>
      <c r="H5" s="64">
        <v>0</v>
      </c>
      <c r="I5" s="8">
        <f>E5+F5+G5+H5</f>
        <v>2</v>
      </c>
      <c r="J5" s="65">
        <v>1</v>
      </c>
      <c r="K5" s="65">
        <v>0</v>
      </c>
      <c r="L5" s="65">
        <v>0</v>
      </c>
      <c r="M5" s="65">
        <v>1</v>
      </c>
      <c r="N5" s="8">
        <f>J5+K5+L5+M5</f>
        <v>2</v>
      </c>
      <c r="O5" s="8" t="s">
        <v>34</v>
      </c>
      <c r="P5" s="8" t="s">
        <v>34</v>
      </c>
      <c r="Q5" s="8" t="s">
        <v>51</v>
      </c>
      <c r="R5" s="66" t="s">
        <v>51</v>
      </c>
    </row>
    <row r="6" spans="1:18" ht="30" customHeight="1">
      <c r="A6" s="62" t="s">
        <v>52</v>
      </c>
      <c r="B6" s="63">
        <v>7</v>
      </c>
      <c r="C6" s="63">
        <v>24</v>
      </c>
      <c r="D6" s="8">
        <f t="shared" ref="D6:D7" si="0">B6+C6</f>
        <v>31</v>
      </c>
      <c r="E6" s="67">
        <v>0</v>
      </c>
      <c r="F6" s="67">
        <v>9</v>
      </c>
      <c r="G6" s="67">
        <v>22</v>
      </c>
      <c r="H6" s="67">
        <v>0</v>
      </c>
      <c r="I6" s="8">
        <f t="shared" ref="I6:I7" si="1">E6+F6+G6+H6</f>
        <v>31</v>
      </c>
      <c r="J6" s="68">
        <v>4</v>
      </c>
      <c r="K6" s="68">
        <v>0</v>
      </c>
      <c r="L6" s="68">
        <v>0</v>
      </c>
      <c r="M6" s="68">
        <v>27</v>
      </c>
      <c r="N6" s="8">
        <f t="shared" ref="N6:N7" si="2">J6+K6+L6+M6</f>
        <v>31</v>
      </c>
      <c r="O6" s="8" t="s">
        <v>34</v>
      </c>
      <c r="P6" s="8" t="s">
        <v>34</v>
      </c>
      <c r="Q6" s="69" t="s">
        <v>53</v>
      </c>
      <c r="R6" s="70" t="s">
        <v>53</v>
      </c>
    </row>
    <row r="7" spans="1:18" ht="171.75" customHeight="1">
      <c r="A7" s="71" t="s">
        <v>56</v>
      </c>
      <c r="B7" s="7">
        <v>125</v>
      </c>
      <c r="C7" s="7">
        <v>125</v>
      </c>
      <c r="D7" s="8">
        <f t="shared" si="0"/>
        <v>250</v>
      </c>
      <c r="E7" s="67">
        <v>50</v>
      </c>
      <c r="F7" s="67">
        <v>120</v>
      </c>
      <c r="G7" s="67">
        <v>80</v>
      </c>
      <c r="H7" s="67">
        <v>0</v>
      </c>
      <c r="I7" s="8">
        <f t="shared" si="1"/>
        <v>250</v>
      </c>
      <c r="J7" s="68">
        <v>0</v>
      </c>
      <c r="K7" s="68">
        <v>0</v>
      </c>
      <c r="L7" s="68">
        <v>0</v>
      </c>
      <c r="M7" s="68">
        <v>250</v>
      </c>
      <c r="N7" s="8">
        <f t="shared" si="2"/>
        <v>250</v>
      </c>
      <c r="O7" s="8" t="s">
        <v>34</v>
      </c>
      <c r="P7" s="8" t="s">
        <v>34</v>
      </c>
      <c r="Q7" s="69" t="s">
        <v>54</v>
      </c>
      <c r="R7" s="70" t="s">
        <v>54</v>
      </c>
    </row>
  </sheetData>
  <mergeCells count="3">
    <mergeCell ref="A1:R1"/>
    <mergeCell ref="A2:R2"/>
    <mergeCell ref="A3:R3"/>
  </mergeCells>
  <pageMargins left="0.7" right="0.7" top="0.75" bottom="0.75" header="0.3" footer="0.3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C212C-7B4C-41D9-8DC7-ACF2BACEEA0E}">
  <sheetPr>
    <pageSetUpPr fitToPage="1"/>
  </sheetPr>
  <dimension ref="A1:R40"/>
  <sheetViews>
    <sheetView workbookViewId="0">
      <selection activeCell="F11" sqref="F11"/>
    </sheetView>
  </sheetViews>
  <sheetFormatPr baseColWidth="10" defaultRowHeight="15"/>
  <cols>
    <col min="1" max="1" width="15" customWidth="1"/>
    <col min="8" max="8" width="16.85546875" customWidth="1"/>
    <col min="15" max="15" width="20" customWidth="1"/>
    <col min="16" max="16" width="14.85546875" customWidth="1"/>
    <col min="17" max="17" width="32.85546875" customWidth="1"/>
    <col min="18" max="18" width="28.7109375" customWidth="1"/>
  </cols>
  <sheetData>
    <row r="1" spans="1:18" ht="15.75">
      <c r="A1" s="98" t="s">
        <v>15</v>
      </c>
      <c r="B1" s="98"/>
      <c r="C1" s="98"/>
      <c r="D1" s="98"/>
      <c r="E1" s="98"/>
      <c r="F1" s="98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8" ht="15.75">
      <c r="A2" s="99" t="s">
        <v>6</v>
      </c>
      <c r="B2" s="99"/>
      <c r="C2" s="99"/>
      <c r="D2" s="99"/>
      <c r="E2" s="99"/>
      <c r="F2" s="99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ht="47.25">
      <c r="A3" s="73" t="s">
        <v>58</v>
      </c>
      <c r="B3" s="7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54.75" customHeight="1">
      <c r="A4" s="90" t="s">
        <v>16</v>
      </c>
      <c r="B4" s="75" t="s">
        <v>10</v>
      </c>
      <c r="C4" s="75" t="s">
        <v>9</v>
      </c>
      <c r="D4" s="75" t="s">
        <v>8</v>
      </c>
      <c r="E4" s="89" t="s">
        <v>0</v>
      </c>
      <c r="F4" s="75" t="s">
        <v>17</v>
      </c>
      <c r="G4" s="89" t="s">
        <v>59</v>
      </c>
      <c r="H4" s="89" t="s">
        <v>1</v>
      </c>
      <c r="I4" s="75" t="s">
        <v>8</v>
      </c>
      <c r="J4" s="75" t="s">
        <v>2</v>
      </c>
      <c r="K4" s="75" t="s">
        <v>32</v>
      </c>
      <c r="L4" s="75" t="s">
        <v>18</v>
      </c>
      <c r="M4" s="75" t="s">
        <v>4</v>
      </c>
      <c r="N4" s="75" t="s">
        <v>8</v>
      </c>
      <c r="O4" s="75" t="s">
        <v>11</v>
      </c>
      <c r="P4" s="75" t="s">
        <v>12</v>
      </c>
      <c r="Q4" s="84" t="s">
        <v>13</v>
      </c>
      <c r="R4" s="84" t="s">
        <v>14</v>
      </c>
    </row>
    <row r="5" spans="1:18" ht="75">
      <c r="A5" s="76" t="s">
        <v>60</v>
      </c>
      <c r="B5" s="77">
        <v>0</v>
      </c>
      <c r="C5" s="77">
        <v>50</v>
      </c>
      <c r="D5" s="77">
        <f>B5+C5</f>
        <v>50</v>
      </c>
      <c r="E5" s="77">
        <v>0</v>
      </c>
      <c r="F5" s="77">
        <v>0</v>
      </c>
      <c r="G5" s="77">
        <v>50</v>
      </c>
      <c r="H5" s="77">
        <v>0</v>
      </c>
      <c r="I5" s="77">
        <f>E5+F5+G5+H5</f>
        <v>50</v>
      </c>
      <c r="J5" s="77">
        <v>50</v>
      </c>
      <c r="K5" s="77">
        <v>0</v>
      </c>
      <c r="L5" s="77">
        <v>0</v>
      </c>
      <c r="M5" s="77">
        <v>0</v>
      </c>
      <c r="N5" s="77">
        <f>J5+K5+L5+M5</f>
        <v>50</v>
      </c>
      <c r="O5" s="77" t="s">
        <v>61</v>
      </c>
      <c r="P5" s="77" t="s">
        <v>62</v>
      </c>
      <c r="Q5" s="85" t="s">
        <v>63</v>
      </c>
      <c r="R5" s="85" t="s">
        <v>64</v>
      </c>
    </row>
    <row r="6" spans="1:18" ht="30">
      <c r="A6" s="76" t="s">
        <v>65</v>
      </c>
      <c r="B6" s="77">
        <v>0</v>
      </c>
      <c r="C6" s="77">
        <v>50</v>
      </c>
      <c r="D6" s="77">
        <f t="shared" ref="D6:D39" si="0">B6+C6</f>
        <v>50</v>
      </c>
      <c r="E6" s="77">
        <v>0</v>
      </c>
      <c r="F6" s="77">
        <v>0</v>
      </c>
      <c r="G6" s="77">
        <v>50</v>
      </c>
      <c r="H6" s="77">
        <v>0</v>
      </c>
      <c r="I6" s="77">
        <f t="shared" ref="I6:I39" si="1">E6+F6+G6+H6</f>
        <v>50</v>
      </c>
      <c r="J6" s="77">
        <v>0</v>
      </c>
      <c r="K6" s="77">
        <v>0</v>
      </c>
      <c r="L6" s="77">
        <v>0</v>
      </c>
      <c r="M6" s="77">
        <v>50</v>
      </c>
      <c r="N6" s="77">
        <f t="shared" ref="N6:N39" si="2">J6+K6+L6+M6</f>
        <v>50</v>
      </c>
      <c r="O6" s="77" t="s">
        <v>61</v>
      </c>
      <c r="P6" s="77" t="s">
        <v>66</v>
      </c>
      <c r="Q6" s="91" t="s">
        <v>67</v>
      </c>
      <c r="R6" s="85" t="s">
        <v>64</v>
      </c>
    </row>
    <row r="7" spans="1:18" ht="75">
      <c r="A7" s="76" t="s">
        <v>68</v>
      </c>
      <c r="B7" s="77">
        <v>3</v>
      </c>
      <c r="C7" s="77">
        <v>17</v>
      </c>
      <c r="D7" s="77">
        <f t="shared" si="0"/>
        <v>20</v>
      </c>
      <c r="E7" s="77">
        <v>0</v>
      </c>
      <c r="F7" s="77">
        <v>0</v>
      </c>
      <c r="G7" s="77">
        <v>20</v>
      </c>
      <c r="H7" s="77">
        <v>0</v>
      </c>
      <c r="I7" s="77">
        <f t="shared" si="1"/>
        <v>20</v>
      </c>
      <c r="J7" s="77">
        <v>0</v>
      </c>
      <c r="K7" s="77">
        <v>0</v>
      </c>
      <c r="L7" s="77">
        <v>0</v>
      </c>
      <c r="M7" s="77">
        <v>20</v>
      </c>
      <c r="N7" s="77">
        <f t="shared" si="2"/>
        <v>20</v>
      </c>
      <c r="O7" s="77" t="s">
        <v>61</v>
      </c>
      <c r="P7" s="77" t="s">
        <v>66</v>
      </c>
      <c r="Q7" s="79" t="s">
        <v>69</v>
      </c>
      <c r="R7" s="85" t="s">
        <v>70</v>
      </c>
    </row>
    <row r="8" spans="1:18" ht="75">
      <c r="A8" s="76" t="s">
        <v>68</v>
      </c>
      <c r="B8" s="77">
        <v>37</v>
      </c>
      <c r="C8" s="77">
        <v>68</v>
      </c>
      <c r="D8" s="77">
        <f t="shared" si="0"/>
        <v>105</v>
      </c>
      <c r="E8" s="77">
        <v>53</v>
      </c>
      <c r="F8" s="77">
        <v>0</v>
      </c>
      <c r="G8" s="77">
        <v>52</v>
      </c>
      <c r="H8" s="77">
        <v>0</v>
      </c>
      <c r="I8" s="77">
        <f t="shared" si="1"/>
        <v>105</v>
      </c>
      <c r="J8" s="77">
        <v>0</v>
      </c>
      <c r="K8" s="77">
        <v>0</v>
      </c>
      <c r="L8" s="77">
        <v>0</v>
      </c>
      <c r="M8" s="77">
        <v>105</v>
      </c>
      <c r="N8" s="77">
        <f t="shared" si="2"/>
        <v>105</v>
      </c>
      <c r="O8" s="77" t="s">
        <v>61</v>
      </c>
      <c r="P8" s="77" t="s">
        <v>61</v>
      </c>
      <c r="Q8" s="79" t="s">
        <v>71</v>
      </c>
      <c r="R8" s="85" t="s">
        <v>72</v>
      </c>
    </row>
    <row r="9" spans="1:18" ht="75">
      <c r="A9" s="76" t="s">
        <v>68</v>
      </c>
      <c r="B9" s="78">
        <v>10</v>
      </c>
      <c r="C9" s="78">
        <v>40</v>
      </c>
      <c r="D9" s="77">
        <f t="shared" si="0"/>
        <v>50</v>
      </c>
      <c r="E9" s="78">
        <v>0</v>
      </c>
      <c r="F9" s="78">
        <v>0</v>
      </c>
      <c r="G9" s="78">
        <v>50</v>
      </c>
      <c r="H9" s="78">
        <v>0</v>
      </c>
      <c r="I9" s="77">
        <f t="shared" si="1"/>
        <v>50</v>
      </c>
      <c r="J9" s="78">
        <v>0</v>
      </c>
      <c r="K9" s="78">
        <v>0</v>
      </c>
      <c r="L9" s="78">
        <v>0</v>
      </c>
      <c r="M9" s="78">
        <v>50</v>
      </c>
      <c r="N9" s="77">
        <f t="shared" si="2"/>
        <v>50</v>
      </c>
      <c r="O9" s="77" t="s">
        <v>61</v>
      </c>
      <c r="P9" s="77" t="s">
        <v>73</v>
      </c>
      <c r="Q9" s="79" t="s">
        <v>74</v>
      </c>
      <c r="R9" s="85" t="s">
        <v>75</v>
      </c>
    </row>
    <row r="10" spans="1:18" ht="75">
      <c r="A10" s="76" t="s">
        <v>60</v>
      </c>
      <c r="B10" s="77">
        <v>19</v>
      </c>
      <c r="C10" s="77">
        <v>86</v>
      </c>
      <c r="D10" s="77">
        <f t="shared" si="0"/>
        <v>105</v>
      </c>
      <c r="E10" s="77">
        <v>26</v>
      </c>
      <c r="F10" s="77">
        <v>47</v>
      </c>
      <c r="G10" s="77">
        <v>26</v>
      </c>
      <c r="H10" s="77">
        <v>6</v>
      </c>
      <c r="I10" s="77">
        <f t="shared" si="1"/>
        <v>105</v>
      </c>
      <c r="J10" s="77">
        <v>33</v>
      </c>
      <c r="K10" s="77">
        <v>0</v>
      </c>
      <c r="L10" s="77">
        <v>0</v>
      </c>
      <c r="M10" s="77">
        <v>72</v>
      </c>
      <c r="N10" s="77">
        <f t="shared" si="2"/>
        <v>105</v>
      </c>
      <c r="O10" s="77" t="s">
        <v>46</v>
      </c>
      <c r="P10" s="77" t="s">
        <v>76</v>
      </c>
      <c r="Q10" s="78" t="s">
        <v>77</v>
      </c>
      <c r="R10" s="79" t="s">
        <v>78</v>
      </c>
    </row>
    <row r="11" spans="1:18" ht="75">
      <c r="A11" s="76" t="s">
        <v>60</v>
      </c>
      <c r="B11" s="77">
        <v>0</v>
      </c>
      <c r="C11" s="77">
        <v>100</v>
      </c>
      <c r="D11" s="77">
        <f t="shared" si="0"/>
        <v>100</v>
      </c>
      <c r="E11" s="77">
        <v>0</v>
      </c>
      <c r="F11" s="77">
        <v>0</v>
      </c>
      <c r="G11" s="77">
        <v>0</v>
      </c>
      <c r="H11" s="77">
        <v>100</v>
      </c>
      <c r="I11" s="77">
        <f t="shared" si="1"/>
        <v>100</v>
      </c>
      <c r="J11" s="77">
        <v>0</v>
      </c>
      <c r="K11" s="77">
        <v>0</v>
      </c>
      <c r="L11" s="77">
        <v>0</v>
      </c>
      <c r="M11" s="77">
        <v>100</v>
      </c>
      <c r="N11" s="77">
        <f t="shared" si="2"/>
        <v>100</v>
      </c>
      <c r="O11" s="77" t="s">
        <v>46</v>
      </c>
      <c r="P11" s="78" t="s">
        <v>76</v>
      </c>
      <c r="Q11" s="79" t="s">
        <v>79</v>
      </c>
      <c r="R11" s="77" t="s">
        <v>80</v>
      </c>
    </row>
    <row r="12" spans="1:18" ht="75">
      <c r="A12" s="76" t="s">
        <v>68</v>
      </c>
      <c r="B12" s="77">
        <v>0</v>
      </c>
      <c r="C12" s="77">
        <v>45</v>
      </c>
      <c r="D12" s="77">
        <f t="shared" si="0"/>
        <v>45</v>
      </c>
      <c r="E12" s="77">
        <v>0</v>
      </c>
      <c r="F12" s="77">
        <v>10</v>
      </c>
      <c r="G12" s="77">
        <v>35</v>
      </c>
      <c r="H12" s="77">
        <v>0</v>
      </c>
      <c r="I12" s="77">
        <f t="shared" si="1"/>
        <v>45</v>
      </c>
      <c r="J12" s="77">
        <v>0</v>
      </c>
      <c r="K12" s="77">
        <v>0</v>
      </c>
      <c r="L12" s="77">
        <v>0</v>
      </c>
      <c r="M12" s="77">
        <v>45</v>
      </c>
      <c r="N12" s="77">
        <f t="shared" si="2"/>
        <v>45</v>
      </c>
      <c r="O12" s="77" t="s">
        <v>81</v>
      </c>
      <c r="P12" s="77" t="s">
        <v>82</v>
      </c>
      <c r="Q12" s="79" t="s">
        <v>83</v>
      </c>
      <c r="R12" s="85" t="s">
        <v>84</v>
      </c>
    </row>
    <row r="13" spans="1:18" ht="75">
      <c r="A13" s="76" t="s">
        <v>68</v>
      </c>
      <c r="B13" s="77">
        <v>4</v>
      </c>
      <c r="C13" s="77">
        <v>11</v>
      </c>
      <c r="D13" s="77">
        <f t="shared" si="0"/>
        <v>15</v>
      </c>
      <c r="E13" s="77">
        <v>0</v>
      </c>
      <c r="F13" s="77">
        <v>5</v>
      </c>
      <c r="G13" s="77">
        <v>10</v>
      </c>
      <c r="H13" s="77">
        <v>0</v>
      </c>
      <c r="I13" s="77">
        <f t="shared" si="1"/>
        <v>15</v>
      </c>
      <c r="J13" s="77">
        <v>0</v>
      </c>
      <c r="K13" s="77">
        <v>0</v>
      </c>
      <c r="L13" s="77">
        <v>0</v>
      </c>
      <c r="M13" s="77">
        <v>15</v>
      </c>
      <c r="N13" s="77">
        <f t="shared" si="2"/>
        <v>15</v>
      </c>
      <c r="O13" s="77" t="s">
        <v>81</v>
      </c>
      <c r="P13" s="77" t="s">
        <v>82</v>
      </c>
      <c r="Q13" s="79" t="s">
        <v>83</v>
      </c>
      <c r="R13" s="85" t="s">
        <v>72</v>
      </c>
    </row>
    <row r="14" spans="1:18" ht="75">
      <c r="A14" s="76" t="s">
        <v>60</v>
      </c>
      <c r="B14" s="77">
        <v>0</v>
      </c>
      <c r="C14" s="77">
        <v>45</v>
      </c>
      <c r="D14" s="77">
        <f t="shared" si="0"/>
        <v>45</v>
      </c>
      <c r="E14" s="77">
        <v>0</v>
      </c>
      <c r="F14" s="77">
        <v>8</v>
      </c>
      <c r="G14" s="77">
        <v>31</v>
      </c>
      <c r="H14" s="77">
        <v>6</v>
      </c>
      <c r="I14" s="77">
        <f t="shared" si="1"/>
        <v>45</v>
      </c>
      <c r="J14" s="77">
        <v>0</v>
      </c>
      <c r="K14" s="77">
        <v>0</v>
      </c>
      <c r="L14" s="77">
        <v>0</v>
      </c>
      <c r="M14" s="77">
        <v>45</v>
      </c>
      <c r="N14" s="77">
        <f t="shared" si="2"/>
        <v>45</v>
      </c>
      <c r="O14" s="77" t="s">
        <v>81</v>
      </c>
      <c r="P14" s="77" t="s">
        <v>82</v>
      </c>
      <c r="Q14" s="79" t="s">
        <v>83</v>
      </c>
      <c r="R14" s="85" t="s">
        <v>72</v>
      </c>
    </row>
    <row r="15" spans="1:18" ht="75">
      <c r="A15" s="76" t="s">
        <v>60</v>
      </c>
      <c r="B15" s="77">
        <v>2</v>
      </c>
      <c r="C15" s="77">
        <v>28</v>
      </c>
      <c r="D15" s="77">
        <f t="shared" si="0"/>
        <v>30</v>
      </c>
      <c r="E15" s="77">
        <v>0</v>
      </c>
      <c r="F15" s="77">
        <v>10</v>
      </c>
      <c r="G15" s="77">
        <v>17</v>
      </c>
      <c r="H15" s="77">
        <v>3</v>
      </c>
      <c r="I15" s="77">
        <f t="shared" si="1"/>
        <v>30</v>
      </c>
      <c r="J15" s="77">
        <v>0</v>
      </c>
      <c r="K15" s="77">
        <v>0</v>
      </c>
      <c r="L15" s="77">
        <v>0</v>
      </c>
      <c r="M15" s="77">
        <v>30</v>
      </c>
      <c r="N15" s="77">
        <f t="shared" si="2"/>
        <v>30</v>
      </c>
      <c r="O15" s="77" t="s">
        <v>81</v>
      </c>
      <c r="P15" s="77" t="s">
        <v>85</v>
      </c>
      <c r="Q15" s="85" t="s">
        <v>86</v>
      </c>
      <c r="R15" s="85" t="s">
        <v>87</v>
      </c>
    </row>
    <row r="16" spans="1:18" ht="75">
      <c r="A16" s="76" t="s">
        <v>60</v>
      </c>
      <c r="B16" s="77">
        <v>6</v>
      </c>
      <c r="C16" s="77">
        <v>46</v>
      </c>
      <c r="D16" s="77">
        <f t="shared" si="0"/>
        <v>52</v>
      </c>
      <c r="E16" s="77">
        <v>17</v>
      </c>
      <c r="F16" s="77">
        <v>4</v>
      </c>
      <c r="G16" s="77">
        <v>29</v>
      </c>
      <c r="H16" s="77">
        <v>2</v>
      </c>
      <c r="I16" s="77">
        <f t="shared" si="1"/>
        <v>52</v>
      </c>
      <c r="J16" s="77">
        <v>0</v>
      </c>
      <c r="K16" s="77">
        <v>0</v>
      </c>
      <c r="L16" s="77">
        <v>0</v>
      </c>
      <c r="M16" s="77">
        <v>52</v>
      </c>
      <c r="N16" s="77">
        <f t="shared" si="2"/>
        <v>52</v>
      </c>
      <c r="O16" s="77" t="s">
        <v>81</v>
      </c>
      <c r="P16" s="77" t="s">
        <v>85</v>
      </c>
      <c r="Q16" s="85" t="s">
        <v>88</v>
      </c>
      <c r="R16" s="85" t="s">
        <v>87</v>
      </c>
    </row>
    <row r="17" spans="1:18" ht="75">
      <c r="A17" s="76" t="s">
        <v>60</v>
      </c>
      <c r="B17" s="77">
        <v>0</v>
      </c>
      <c r="C17" s="77">
        <v>32</v>
      </c>
      <c r="D17" s="77">
        <f t="shared" si="0"/>
        <v>32</v>
      </c>
      <c r="E17" s="77">
        <v>0</v>
      </c>
      <c r="F17" s="77">
        <v>9</v>
      </c>
      <c r="G17" s="77">
        <v>18</v>
      </c>
      <c r="H17" s="77">
        <v>5</v>
      </c>
      <c r="I17" s="77">
        <f t="shared" si="1"/>
        <v>32</v>
      </c>
      <c r="J17" s="77">
        <v>0</v>
      </c>
      <c r="K17" s="77">
        <v>0</v>
      </c>
      <c r="L17" s="77">
        <v>0</v>
      </c>
      <c r="M17" s="77">
        <v>32</v>
      </c>
      <c r="N17" s="77">
        <f t="shared" si="2"/>
        <v>32</v>
      </c>
      <c r="O17" s="77" t="s">
        <v>81</v>
      </c>
      <c r="P17" s="77" t="s">
        <v>89</v>
      </c>
      <c r="Q17" s="85" t="s">
        <v>90</v>
      </c>
      <c r="R17" s="85" t="s">
        <v>72</v>
      </c>
    </row>
    <row r="18" spans="1:18" ht="75">
      <c r="A18" s="76" t="s">
        <v>68</v>
      </c>
      <c r="B18" s="77">
        <v>1</v>
      </c>
      <c r="C18" s="77">
        <v>68</v>
      </c>
      <c r="D18" s="77">
        <f t="shared" si="0"/>
        <v>69</v>
      </c>
      <c r="E18" s="77">
        <v>2</v>
      </c>
      <c r="F18" s="77">
        <v>16</v>
      </c>
      <c r="G18" s="77">
        <v>49</v>
      </c>
      <c r="H18" s="77">
        <v>2</v>
      </c>
      <c r="I18" s="77">
        <f t="shared" si="1"/>
        <v>69</v>
      </c>
      <c r="J18" s="77">
        <v>0</v>
      </c>
      <c r="K18" s="77">
        <v>0</v>
      </c>
      <c r="L18" s="77">
        <v>2</v>
      </c>
      <c r="M18" s="77">
        <v>67</v>
      </c>
      <c r="N18" s="77">
        <f t="shared" si="2"/>
        <v>69</v>
      </c>
      <c r="O18" s="77" t="s">
        <v>91</v>
      </c>
      <c r="P18" s="77" t="s">
        <v>92</v>
      </c>
      <c r="Q18" s="85" t="s">
        <v>93</v>
      </c>
      <c r="R18" s="85" t="s">
        <v>94</v>
      </c>
    </row>
    <row r="19" spans="1:18" ht="75">
      <c r="A19" s="76" t="s">
        <v>68</v>
      </c>
      <c r="B19" s="77">
        <v>24</v>
      </c>
      <c r="C19" s="77">
        <v>26</v>
      </c>
      <c r="D19" s="77">
        <f t="shared" si="0"/>
        <v>50</v>
      </c>
      <c r="E19" s="77">
        <v>15</v>
      </c>
      <c r="F19" s="77">
        <v>19</v>
      </c>
      <c r="G19" s="77">
        <v>12</v>
      </c>
      <c r="H19" s="77">
        <v>4</v>
      </c>
      <c r="I19" s="77">
        <f t="shared" si="1"/>
        <v>50</v>
      </c>
      <c r="J19" s="77">
        <v>0</v>
      </c>
      <c r="K19" s="77">
        <v>0</v>
      </c>
      <c r="L19" s="77">
        <v>0</v>
      </c>
      <c r="M19" s="77">
        <v>50</v>
      </c>
      <c r="N19" s="77">
        <f t="shared" si="2"/>
        <v>50</v>
      </c>
      <c r="O19" s="77" t="s">
        <v>91</v>
      </c>
      <c r="P19" s="77" t="s">
        <v>95</v>
      </c>
      <c r="Q19" s="86" t="s">
        <v>96</v>
      </c>
      <c r="R19" s="85" t="s">
        <v>97</v>
      </c>
    </row>
    <row r="20" spans="1:18" ht="75">
      <c r="A20" s="76" t="s">
        <v>68</v>
      </c>
      <c r="B20" s="77">
        <v>1</v>
      </c>
      <c r="C20" s="77">
        <v>11</v>
      </c>
      <c r="D20" s="77">
        <f t="shared" si="0"/>
        <v>12</v>
      </c>
      <c r="E20" s="77">
        <v>2</v>
      </c>
      <c r="F20" s="77">
        <v>2</v>
      </c>
      <c r="G20" s="77">
        <v>6</v>
      </c>
      <c r="H20" s="77">
        <v>2</v>
      </c>
      <c r="I20" s="77">
        <f t="shared" si="1"/>
        <v>12</v>
      </c>
      <c r="J20" s="77">
        <v>0</v>
      </c>
      <c r="K20" s="77">
        <v>0</v>
      </c>
      <c r="L20" s="77">
        <v>0</v>
      </c>
      <c r="M20" s="77">
        <v>12</v>
      </c>
      <c r="N20" s="77">
        <f t="shared" si="2"/>
        <v>12</v>
      </c>
      <c r="O20" s="77" t="s">
        <v>91</v>
      </c>
      <c r="P20" s="77" t="s">
        <v>95</v>
      </c>
      <c r="Q20" s="86" t="s">
        <v>98</v>
      </c>
      <c r="R20" s="86" t="s">
        <v>98</v>
      </c>
    </row>
    <row r="21" spans="1:18" ht="75">
      <c r="A21" s="76" t="s">
        <v>68</v>
      </c>
      <c r="B21" s="80">
        <v>3</v>
      </c>
      <c r="C21" s="80">
        <v>11</v>
      </c>
      <c r="D21" s="77">
        <f t="shared" si="0"/>
        <v>14</v>
      </c>
      <c r="E21" s="80">
        <v>0</v>
      </c>
      <c r="F21" s="80">
        <v>7</v>
      </c>
      <c r="G21" s="80">
        <v>7</v>
      </c>
      <c r="H21" s="80">
        <v>0</v>
      </c>
      <c r="I21" s="77">
        <f t="shared" si="1"/>
        <v>14</v>
      </c>
      <c r="J21" s="80">
        <v>1</v>
      </c>
      <c r="K21" s="80">
        <v>0</v>
      </c>
      <c r="L21" s="80">
        <v>0</v>
      </c>
      <c r="M21" s="80">
        <v>13</v>
      </c>
      <c r="N21" s="77">
        <f t="shared" si="2"/>
        <v>14</v>
      </c>
      <c r="O21" s="80" t="s">
        <v>91</v>
      </c>
      <c r="P21" s="80" t="s">
        <v>99</v>
      </c>
      <c r="Q21" s="86" t="s">
        <v>100</v>
      </c>
      <c r="R21" s="87" t="s">
        <v>72</v>
      </c>
    </row>
    <row r="22" spans="1:18" ht="75">
      <c r="A22" s="76" t="s">
        <v>60</v>
      </c>
      <c r="B22" s="81">
        <v>74</v>
      </c>
      <c r="C22" s="81">
        <v>76</v>
      </c>
      <c r="D22" s="82">
        <f t="shared" si="0"/>
        <v>150</v>
      </c>
      <c r="E22" s="81">
        <v>113</v>
      </c>
      <c r="F22" s="81">
        <v>37</v>
      </c>
      <c r="G22" s="81">
        <v>0</v>
      </c>
      <c r="H22" s="81">
        <v>0</v>
      </c>
      <c r="I22" s="77">
        <f t="shared" si="1"/>
        <v>150</v>
      </c>
      <c r="J22" s="81">
        <v>0</v>
      </c>
      <c r="K22" s="81">
        <v>0</v>
      </c>
      <c r="L22" s="81">
        <v>0</v>
      </c>
      <c r="M22" s="81">
        <v>150</v>
      </c>
      <c r="N22" s="82">
        <f t="shared" si="2"/>
        <v>150</v>
      </c>
      <c r="O22" s="80" t="s">
        <v>91</v>
      </c>
      <c r="P22" s="80" t="s">
        <v>99</v>
      </c>
      <c r="Q22" s="86" t="s">
        <v>101</v>
      </c>
      <c r="R22" s="88" t="s">
        <v>102</v>
      </c>
    </row>
    <row r="23" spans="1:18" ht="75">
      <c r="A23" s="76" t="s">
        <v>60</v>
      </c>
      <c r="B23" s="80">
        <v>1</v>
      </c>
      <c r="C23" s="80">
        <v>44</v>
      </c>
      <c r="D23" s="77">
        <f t="shared" si="0"/>
        <v>45</v>
      </c>
      <c r="E23" s="80">
        <v>1</v>
      </c>
      <c r="F23" s="80">
        <v>7</v>
      </c>
      <c r="G23" s="80">
        <v>23</v>
      </c>
      <c r="H23" s="80">
        <v>14</v>
      </c>
      <c r="I23" s="77">
        <f t="shared" si="1"/>
        <v>45</v>
      </c>
      <c r="J23" s="80">
        <v>0</v>
      </c>
      <c r="K23" s="80">
        <v>0</v>
      </c>
      <c r="L23" s="80">
        <v>0</v>
      </c>
      <c r="M23" s="80">
        <v>45</v>
      </c>
      <c r="N23" s="77">
        <f t="shared" si="2"/>
        <v>45</v>
      </c>
      <c r="O23" s="80" t="s">
        <v>91</v>
      </c>
      <c r="P23" s="80" t="s">
        <v>99</v>
      </c>
      <c r="Q23" s="86" t="s">
        <v>103</v>
      </c>
      <c r="R23" s="87" t="s">
        <v>104</v>
      </c>
    </row>
    <row r="24" spans="1:18" ht="75">
      <c r="A24" s="76" t="s">
        <v>68</v>
      </c>
      <c r="B24" s="80">
        <v>64</v>
      </c>
      <c r="C24" s="80">
        <v>76</v>
      </c>
      <c r="D24" s="77">
        <f t="shared" si="0"/>
        <v>140</v>
      </c>
      <c r="E24" s="80">
        <v>103</v>
      </c>
      <c r="F24" s="80">
        <v>37</v>
      </c>
      <c r="G24" s="80">
        <v>0</v>
      </c>
      <c r="H24" s="80">
        <v>0</v>
      </c>
      <c r="I24" s="77">
        <f t="shared" si="1"/>
        <v>140</v>
      </c>
      <c r="J24" s="80">
        <v>0</v>
      </c>
      <c r="K24" s="80">
        <v>0</v>
      </c>
      <c r="L24" s="80">
        <v>0</v>
      </c>
      <c r="M24" s="80">
        <v>140</v>
      </c>
      <c r="N24" s="77">
        <f t="shared" si="2"/>
        <v>140</v>
      </c>
      <c r="O24" s="80" t="s">
        <v>91</v>
      </c>
      <c r="P24" s="80" t="s">
        <v>99</v>
      </c>
      <c r="Q24" s="86" t="s">
        <v>105</v>
      </c>
      <c r="R24" s="87" t="s">
        <v>106</v>
      </c>
    </row>
    <row r="25" spans="1:18" ht="75">
      <c r="A25" s="76" t="s">
        <v>68</v>
      </c>
      <c r="B25" s="80">
        <v>11</v>
      </c>
      <c r="C25" s="80">
        <v>6</v>
      </c>
      <c r="D25" s="77">
        <f t="shared" si="0"/>
        <v>17</v>
      </c>
      <c r="E25" s="80">
        <v>0</v>
      </c>
      <c r="F25" s="80">
        <v>0</v>
      </c>
      <c r="G25" s="80">
        <v>14</v>
      </c>
      <c r="H25" s="80">
        <v>3</v>
      </c>
      <c r="I25" s="77">
        <f t="shared" si="1"/>
        <v>17</v>
      </c>
      <c r="J25" s="80">
        <v>0</v>
      </c>
      <c r="K25" s="80">
        <v>0</v>
      </c>
      <c r="L25" s="80">
        <v>0</v>
      </c>
      <c r="M25" s="80">
        <v>17</v>
      </c>
      <c r="N25" s="77">
        <f t="shared" si="2"/>
        <v>17</v>
      </c>
      <c r="O25" s="80" t="s">
        <v>107</v>
      </c>
      <c r="P25" s="80" t="s">
        <v>108</v>
      </c>
      <c r="Q25" s="86" t="s">
        <v>109</v>
      </c>
      <c r="R25" s="87" t="s">
        <v>110</v>
      </c>
    </row>
    <row r="26" spans="1:18" ht="75">
      <c r="A26" s="76" t="s">
        <v>68</v>
      </c>
      <c r="B26" s="80">
        <v>3</v>
      </c>
      <c r="C26" s="80">
        <v>30</v>
      </c>
      <c r="D26" s="77">
        <f t="shared" si="0"/>
        <v>33</v>
      </c>
      <c r="E26" s="80">
        <v>0</v>
      </c>
      <c r="F26" s="80">
        <v>8</v>
      </c>
      <c r="G26" s="80">
        <v>24</v>
      </c>
      <c r="H26" s="80">
        <v>1</v>
      </c>
      <c r="I26" s="77">
        <f t="shared" si="1"/>
        <v>33</v>
      </c>
      <c r="J26" s="80">
        <v>0</v>
      </c>
      <c r="K26" s="80">
        <v>0</v>
      </c>
      <c r="L26" s="80">
        <v>0</v>
      </c>
      <c r="M26" s="80">
        <v>33</v>
      </c>
      <c r="N26" s="77">
        <f t="shared" si="2"/>
        <v>33</v>
      </c>
      <c r="O26" s="80" t="s">
        <v>107</v>
      </c>
      <c r="P26" s="80" t="s">
        <v>108</v>
      </c>
      <c r="Q26" s="86" t="s">
        <v>109</v>
      </c>
      <c r="R26" s="87" t="s">
        <v>110</v>
      </c>
    </row>
    <row r="27" spans="1:18" ht="45">
      <c r="A27" s="83" t="s">
        <v>111</v>
      </c>
      <c r="B27" s="80">
        <v>11</v>
      </c>
      <c r="C27" s="80">
        <v>6</v>
      </c>
      <c r="D27" s="77">
        <f t="shared" si="0"/>
        <v>17</v>
      </c>
      <c r="E27" s="80">
        <v>0</v>
      </c>
      <c r="F27" s="80">
        <v>0</v>
      </c>
      <c r="G27" s="80">
        <v>14</v>
      </c>
      <c r="H27" s="80">
        <v>3</v>
      </c>
      <c r="I27" s="77">
        <f t="shared" si="1"/>
        <v>17</v>
      </c>
      <c r="J27" s="80">
        <v>0</v>
      </c>
      <c r="K27" s="80">
        <v>0</v>
      </c>
      <c r="L27" s="80">
        <v>0</v>
      </c>
      <c r="M27" s="80">
        <v>17</v>
      </c>
      <c r="N27" s="77">
        <f t="shared" si="2"/>
        <v>17</v>
      </c>
      <c r="O27" s="80" t="s">
        <v>107</v>
      </c>
      <c r="P27" s="80" t="s">
        <v>108</v>
      </c>
      <c r="Q27" s="86" t="s">
        <v>112</v>
      </c>
      <c r="R27" s="87" t="s">
        <v>113</v>
      </c>
    </row>
    <row r="28" spans="1:18" ht="75">
      <c r="A28" s="76" t="s">
        <v>68</v>
      </c>
      <c r="B28" s="80">
        <v>3</v>
      </c>
      <c r="C28" s="80">
        <v>15</v>
      </c>
      <c r="D28" s="77">
        <f t="shared" si="0"/>
        <v>18</v>
      </c>
      <c r="E28" s="80">
        <v>0</v>
      </c>
      <c r="F28" s="80">
        <v>13</v>
      </c>
      <c r="G28" s="80">
        <v>4</v>
      </c>
      <c r="H28" s="80">
        <v>1</v>
      </c>
      <c r="I28" s="77">
        <f t="shared" si="1"/>
        <v>18</v>
      </c>
      <c r="J28" s="80">
        <v>0</v>
      </c>
      <c r="K28" s="80">
        <v>0</v>
      </c>
      <c r="L28" s="80">
        <v>0</v>
      </c>
      <c r="M28" s="80">
        <v>18</v>
      </c>
      <c r="N28" s="77">
        <f t="shared" si="2"/>
        <v>18</v>
      </c>
      <c r="O28" s="80" t="s">
        <v>107</v>
      </c>
      <c r="P28" s="80" t="s">
        <v>114</v>
      </c>
      <c r="Q28" s="86" t="s">
        <v>115</v>
      </c>
      <c r="R28" s="87" t="s">
        <v>116</v>
      </c>
    </row>
    <row r="29" spans="1:18" ht="75">
      <c r="A29" s="76" t="s">
        <v>68</v>
      </c>
      <c r="B29" s="80">
        <v>3</v>
      </c>
      <c r="C29" s="80">
        <v>27</v>
      </c>
      <c r="D29" s="77">
        <f t="shared" si="0"/>
        <v>30</v>
      </c>
      <c r="E29" s="80">
        <v>4</v>
      </c>
      <c r="F29" s="80">
        <v>11</v>
      </c>
      <c r="G29" s="80">
        <v>15</v>
      </c>
      <c r="H29" s="80">
        <v>0</v>
      </c>
      <c r="I29" s="77">
        <f t="shared" si="1"/>
        <v>30</v>
      </c>
      <c r="J29" s="80">
        <v>0</v>
      </c>
      <c r="K29" s="80">
        <v>0</v>
      </c>
      <c r="L29" s="80">
        <v>0</v>
      </c>
      <c r="M29" s="80">
        <v>30</v>
      </c>
      <c r="N29" s="77">
        <f t="shared" si="2"/>
        <v>30</v>
      </c>
      <c r="O29" s="80" t="s">
        <v>107</v>
      </c>
      <c r="P29" s="80" t="s">
        <v>108</v>
      </c>
      <c r="Q29" s="86" t="s">
        <v>117</v>
      </c>
      <c r="R29" s="87" t="s">
        <v>110</v>
      </c>
    </row>
    <row r="30" spans="1:18" ht="75">
      <c r="A30" s="76" t="s">
        <v>68</v>
      </c>
      <c r="B30" s="80">
        <v>9</v>
      </c>
      <c r="C30" s="80">
        <v>28</v>
      </c>
      <c r="D30" s="77">
        <f t="shared" si="0"/>
        <v>37</v>
      </c>
      <c r="E30" s="80">
        <v>4</v>
      </c>
      <c r="F30" s="80">
        <v>23</v>
      </c>
      <c r="G30" s="80">
        <v>10</v>
      </c>
      <c r="H30" s="80">
        <v>0</v>
      </c>
      <c r="I30" s="77">
        <f t="shared" si="1"/>
        <v>37</v>
      </c>
      <c r="J30" s="80">
        <v>0</v>
      </c>
      <c r="K30" s="80">
        <v>0</v>
      </c>
      <c r="L30" s="80">
        <v>0</v>
      </c>
      <c r="M30" s="80">
        <v>37</v>
      </c>
      <c r="N30" s="77">
        <f t="shared" si="2"/>
        <v>37</v>
      </c>
      <c r="O30" s="80" t="s">
        <v>107</v>
      </c>
      <c r="P30" s="80" t="s">
        <v>108</v>
      </c>
      <c r="Q30" s="86" t="s">
        <v>117</v>
      </c>
      <c r="R30" s="87" t="s">
        <v>110</v>
      </c>
    </row>
    <row r="31" spans="1:18" ht="75">
      <c r="A31" s="76" t="s">
        <v>68</v>
      </c>
      <c r="B31" s="80">
        <v>0</v>
      </c>
      <c r="C31" s="80">
        <v>17</v>
      </c>
      <c r="D31" s="77">
        <f t="shared" si="0"/>
        <v>17</v>
      </c>
      <c r="E31" s="80">
        <v>5</v>
      </c>
      <c r="F31" s="80">
        <v>4</v>
      </c>
      <c r="G31" s="80">
        <v>8</v>
      </c>
      <c r="H31" s="80">
        <v>0</v>
      </c>
      <c r="I31" s="77">
        <f t="shared" si="1"/>
        <v>17</v>
      </c>
      <c r="J31" s="80">
        <v>0</v>
      </c>
      <c r="K31" s="80">
        <v>0</v>
      </c>
      <c r="L31" s="80">
        <v>0</v>
      </c>
      <c r="M31" s="80">
        <v>17</v>
      </c>
      <c r="N31" s="77">
        <f t="shared" si="2"/>
        <v>17</v>
      </c>
      <c r="O31" s="80" t="s">
        <v>107</v>
      </c>
      <c r="P31" s="80" t="s">
        <v>108</v>
      </c>
      <c r="Q31" s="86" t="s">
        <v>118</v>
      </c>
      <c r="R31" s="87" t="s">
        <v>119</v>
      </c>
    </row>
    <row r="32" spans="1:18" ht="75">
      <c r="A32" s="76" t="s">
        <v>68</v>
      </c>
      <c r="B32" s="80">
        <v>12</v>
      </c>
      <c r="C32" s="80">
        <v>0</v>
      </c>
      <c r="D32" s="77">
        <f t="shared" si="0"/>
        <v>12</v>
      </c>
      <c r="E32" s="80">
        <v>0</v>
      </c>
      <c r="F32" s="80">
        <v>0</v>
      </c>
      <c r="G32" s="80">
        <v>10</v>
      </c>
      <c r="H32" s="80">
        <v>2</v>
      </c>
      <c r="I32" s="77">
        <f t="shared" si="1"/>
        <v>12</v>
      </c>
      <c r="J32" s="80">
        <v>0</v>
      </c>
      <c r="K32" s="80">
        <v>3</v>
      </c>
      <c r="L32" s="80">
        <v>0</v>
      </c>
      <c r="M32" s="80">
        <v>9</v>
      </c>
      <c r="N32" s="77">
        <f t="shared" si="2"/>
        <v>12</v>
      </c>
      <c r="O32" s="80" t="s">
        <v>120</v>
      </c>
      <c r="P32" s="80" t="s">
        <v>121</v>
      </c>
      <c r="Q32" s="71" t="s">
        <v>122</v>
      </c>
      <c r="R32" s="87" t="s">
        <v>123</v>
      </c>
    </row>
    <row r="33" spans="1:18" ht="75">
      <c r="A33" s="76" t="s">
        <v>68</v>
      </c>
      <c r="B33" s="80">
        <v>1</v>
      </c>
      <c r="C33" s="80">
        <v>4</v>
      </c>
      <c r="D33" s="77">
        <f t="shared" si="0"/>
        <v>5</v>
      </c>
      <c r="E33" s="80">
        <v>0</v>
      </c>
      <c r="F33" s="80">
        <v>0</v>
      </c>
      <c r="G33" s="80">
        <v>1</v>
      </c>
      <c r="H33" s="80">
        <v>3</v>
      </c>
      <c r="I33" s="77">
        <f t="shared" si="1"/>
        <v>4</v>
      </c>
      <c r="J33" s="80">
        <v>0</v>
      </c>
      <c r="K33" s="80">
        <v>0</v>
      </c>
      <c r="L33" s="80">
        <v>0</v>
      </c>
      <c r="M33" s="80">
        <v>4</v>
      </c>
      <c r="N33" s="77">
        <f t="shared" si="2"/>
        <v>4</v>
      </c>
      <c r="O33" s="80" t="s">
        <v>120</v>
      </c>
      <c r="P33" s="80" t="s">
        <v>121</v>
      </c>
      <c r="Q33" s="71" t="s">
        <v>124</v>
      </c>
      <c r="R33" s="87" t="s">
        <v>125</v>
      </c>
    </row>
    <row r="34" spans="1:18" ht="104.25" customHeight="1">
      <c r="A34" s="76" t="s">
        <v>68</v>
      </c>
      <c r="B34" s="80">
        <v>0</v>
      </c>
      <c r="C34" s="80">
        <v>3</v>
      </c>
      <c r="D34" s="77">
        <f t="shared" si="0"/>
        <v>3</v>
      </c>
      <c r="E34" s="80">
        <v>0</v>
      </c>
      <c r="F34" s="80">
        <v>0</v>
      </c>
      <c r="G34" s="80">
        <v>3</v>
      </c>
      <c r="H34" s="80">
        <v>0</v>
      </c>
      <c r="I34" s="77">
        <f t="shared" si="1"/>
        <v>3</v>
      </c>
      <c r="J34" s="80">
        <v>0</v>
      </c>
      <c r="K34" s="80">
        <v>0</v>
      </c>
      <c r="L34" s="80">
        <v>0</v>
      </c>
      <c r="M34" s="80">
        <v>3</v>
      </c>
      <c r="N34" s="77">
        <f t="shared" si="2"/>
        <v>3</v>
      </c>
      <c r="O34" s="80" t="s">
        <v>120</v>
      </c>
      <c r="P34" s="80" t="s">
        <v>121</v>
      </c>
      <c r="Q34" s="71" t="s">
        <v>124</v>
      </c>
      <c r="R34" s="87" t="s">
        <v>126</v>
      </c>
    </row>
    <row r="35" spans="1:18" ht="75">
      <c r="A35" s="76" t="s">
        <v>68</v>
      </c>
      <c r="B35" s="80">
        <v>0</v>
      </c>
      <c r="C35" s="80">
        <v>2</v>
      </c>
      <c r="D35" s="77">
        <f t="shared" si="0"/>
        <v>2</v>
      </c>
      <c r="E35" s="80">
        <v>0</v>
      </c>
      <c r="F35" s="80">
        <v>2</v>
      </c>
      <c r="G35" s="80">
        <v>2</v>
      </c>
      <c r="H35" s="80">
        <v>0</v>
      </c>
      <c r="I35" s="77">
        <f t="shared" si="1"/>
        <v>4</v>
      </c>
      <c r="J35" s="80">
        <v>1</v>
      </c>
      <c r="K35" s="80">
        <v>0</v>
      </c>
      <c r="L35" s="80">
        <v>0</v>
      </c>
      <c r="M35" s="80">
        <v>3</v>
      </c>
      <c r="N35" s="77">
        <f t="shared" si="2"/>
        <v>4</v>
      </c>
      <c r="O35" s="80" t="s">
        <v>127</v>
      </c>
      <c r="P35" s="80" t="s">
        <v>128</v>
      </c>
      <c r="Q35" s="87" t="s">
        <v>129</v>
      </c>
      <c r="R35" s="87" t="s">
        <v>130</v>
      </c>
    </row>
    <row r="36" spans="1:18" ht="75">
      <c r="A36" s="76" t="s">
        <v>68</v>
      </c>
      <c r="B36" s="80">
        <v>1</v>
      </c>
      <c r="C36" s="80">
        <v>3</v>
      </c>
      <c r="D36" s="77">
        <f t="shared" si="0"/>
        <v>4</v>
      </c>
      <c r="E36" s="80">
        <v>0</v>
      </c>
      <c r="F36" s="80">
        <v>0</v>
      </c>
      <c r="G36" s="80">
        <v>3</v>
      </c>
      <c r="H36" s="80">
        <v>0</v>
      </c>
      <c r="I36" s="77">
        <f t="shared" si="1"/>
        <v>3</v>
      </c>
      <c r="J36" s="80">
        <v>1</v>
      </c>
      <c r="K36" s="80">
        <v>0</v>
      </c>
      <c r="L36" s="80">
        <v>0</v>
      </c>
      <c r="M36" s="80">
        <v>3</v>
      </c>
      <c r="N36" s="77">
        <f t="shared" si="2"/>
        <v>4</v>
      </c>
      <c r="O36" s="80" t="s">
        <v>127</v>
      </c>
      <c r="P36" s="80" t="s">
        <v>128</v>
      </c>
      <c r="Q36" s="87" t="s">
        <v>131</v>
      </c>
      <c r="R36" s="87" t="s">
        <v>132</v>
      </c>
    </row>
    <row r="37" spans="1:18" ht="75">
      <c r="A37" s="76" t="s">
        <v>68</v>
      </c>
      <c r="B37" s="80">
        <v>0</v>
      </c>
      <c r="C37" s="80">
        <v>1</v>
      </c>
      <c r="D37" s="77">
        <f t="shared" si="0"/>
        <v>1</v>
      </c>
      <c r="E37" s="80">
        <v>0</v>
      </c>
      <c r="F37" s="80">
        <v>0</v>
      </c>
      <c r="G37" s="80">
        <v>1</v>
      </c>
      <c r="H37" s="80">
        <v>0</v>
      </c>
      <c r="I37" s="77">
        <f t="shared" si="1"/>
        <v>1</v>
      </c>
      <c r="J37" s="80">
        <v>0</v>
      </c>
      <c r="K37" s="80">
        <v>0</v>
      </c>
      <c r="L37" s="80">
        <v>0</v>
      </c>
      <c r="M37" s="80">
        <v>1</v>
      </c>
      <c r="N37" s="77">
        <f t="shared" si="2"/>
        <v>1</v>
      </c>
      <c r="O37" s="80" t="s">
        <v>127</v>
      </c>
      <c r="P37" s="80" t="s">
        <v>128</v>
      </c>
      <c r="Q37" s="87" t="s">
        <v>133</v>
      </c>
      <c r="R37" s="87" t="s">
        <v>132</v>
      </c>
    </row>
    <row r="38" spans="1:18" ht="75">
      <c r="A38" s="76" t="s">
        <v>60</v>
      </c>
      <c r="B38" s="80">
        <v>11</v>
      </c>
      <c r="C38" s="80">
        <v>56</v>
      </c>
      <c r="D38" s="77">
        <f t="shared" si="0"/>
        <v>67</v>
      </c>
      <c r="E38" s="80">
        <v>0</v>
      </c>
      <c r="F38" s="80">
        <v>11</v>
      </c>
      <c r="G38" s="80">
        <v>52</v>
      </c>
      <c r="H38" s="80">
        <v>4</v>
      </c>
      <c r="I38" s="77">
        <f t="shared" si="1"/>
        <v>67</v>
      </c>
      <c r="J38" s="80">
        <v>20</v>
      </c>
      <c r="K38" s="80">
        <v>0</v>
      </c>
      <c r="L38" s="80">
        <v>0</v>
      </c>
      <c r="M38" s="80">
        <v>47</v>
      </c>
      <c r="N38" s="77">
        <f t="shared" si="2"/>
        <v>67</v>
      </c>
      <c r="O38" s="80" t="s">
        <v>134</v>
      </c>
      <c r="P38" s="80" t="s">
        <v>134</v>
      </c>
      <c r="Q38" s="71" t="s">
        <v>135</v>
      </c>
      <c r="R38" s="87" t="s">
        <v>136</v>
      </c>
    </row>
    <row r="39" spans="1:18" ht="75">
      <c r="A39" s="76" t="s">
        <v>68</v>
      </c>
      <c r="B39" s="80">
        <v>1</v>
      </c>
      <c r="C39" s="80">
        <v>40</v>
      </c>
      <c r="D39" s="77">
        <f t="shared" si="0"/>
        <v>41</v>
      </c>
      <c r="E39" s="80">
        <v>3</v>
      </c>
      <c r="F39" s="80">
        <v>14</v>
      </c>
      <c r="G39" s="80">
        <v>23</v>
      </c>
      <c r="H39" s="80">
        <v>1</v>
      </c>
      <c r="I39" s="77">
        <f t="shared" si="1"/>
        <v>41</v>
      </c>
      <c r="J39" s="80">
        <v>16</v>
      </c>
      <c r="K39" s="80">
        <v>0</v>
      </c>
      <c r="L39" s="80">
        <v>0</v>
      </c>
      <c r="M39" s="80">
        <v>25</v>
      </c>
      <c r="N39" s="77">
        <f t="shared" si="2"/>
        <v>41</v>
      </c>
      <c r="O39" s="80" t="s">
        <v>134</v>
      </c>
      <c r="P39" s="80" t="s">
        <v>134</v>
      </c>
      <c r="Q39" s="71" t="s">
        <v>137</v>
      </c>
      <c r="R39" s="87" t="s">
        <v>138</v>
      </c>
    </row>
    <row r="40" spans="1:18" ht="15.75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</row>
  </sheetData>
  <mergeCells count="2">
    <mergeCell ref="A1:F1"/>
    <mergeCell ref="A2:F2"/>
  </mergeCells>
  <pageMargins left="0.7" right="0.7" top="0.75" bottom="0.75" header="0.3" footer="0.3"/>
  <pageSetup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Metro-Departamental</vt:lpstr>
      <vt:lpstr>POST-PENITENCIARIO</vt:lpstr>
      <vt:lpstr>GÉNERO Y MULTICULTURALIDAD</vt:lpstr>
      <vt:lpstr>PROPEVI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Joseline Zurama López Tobar</cp:lastModifiedBy>
  <cp:lastPrinted>2026-01-08T13:49:52Z</cp:lastPrinted>
  <dcterms:created xsi:type="dcterms:W3CDTF">2023-11-13T18:19:55Z</dcterms:created>
  <dcterms:modified xsi:type="dcterms:W3CDTF">2026-01-13T16:40:08Z</dcterms:modified>
</cp:coreProperties>
</file>