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3.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4.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5.xml" ContentType="application/vnd.openxmlformats-officedocument.themeOverride+xml"/>
  <Override PartName="/xl/drawings/drawing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6.xml" ContentType="application/vnd.openxmlformats-officedocument.themeOverride+xml"/>
  <Override PartName="/xl/drawings/drawing4.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7.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8.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theme/themeOverride9.xml" ContentType="application/vnd.openxmlformats-officedocument.themeOverride+xml"/>
  <Override PartName="/xl/drawings/drawing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theme/themeOverride10.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dwgonzalez\Desktop\DATOS ABIERTOS FINANCIEROS -2024-\"/>
    </mc:Choice>
  </mc:AlternateContent>
  <xr:revisionPtr revIDLastSave="0" documentId="13_ncr:1_{050380FB-A2B2-475F-9F38-5F58E9230D79}" xr6:coauthVersionLast="47" xr6:coauthVersionMax="47" xr10:uidLastSave="{00000000-0000-0000-0000-000000000000}"/>
  <bookViews>
    <workbookView xWindow="-120" yWindow="-120" windowWidth="29040" windowHeight="15720" xr2:uid="{00000000-000D-0000-FFFF-FFFF00000000}"/>
  </bookViews>
  <sheets>
    <sheet name="1. ejecución total" sheetId="5" r:id="rId1"/>
    <sheet name="2. porcentaje de ejecución" sheetId="6" r:id="rId2"/>
    <sheet name="3. Presupuesto por grupos" sheetId="7" r:id="rId3"/>
    <sheet name="4. Presupuesto grupo 000" sheetId="8" r:id="rId4"/>
    <sheet name="6. Presupuesto de inversión" sheetId="9" r:id="rId5"/>
    <sheet name="7. Presupuesto por Finalidad" sheetId="10" r:id="rId6"/>
    <sheet name="8. Explicación Finalidad" sheetId="11" r:id="rId7"/>
  </sheets>
  <definedNames>
    <definedName name="_xlnm.Print_Area" localSheetId="0">'1. ejecución total'!$A$1:$S$267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8" i="5" l="1"/>
  <c r="C248" i="5"/>
  <c r="B248" i="5"/>
  <c r="F247" i="5"/>
  <c r="E247" i="5"/>
  <c r="F246" i="5"/>
  <c r="E246" i="5"/>
  <c r="D209" i="5"/>
  <c r="C209" i="5"/>
  <c r="B209" i="5"/>
  <c r="F208" i="5"/>
  <c r="E208" i="5"/>
  <c r="F207" i="5"/>
  <c r="E207" i="5"/>
  <c r="B162" i="5"/>
  <c r="D161" i="5"/>
  <c r="D162" i="5" s="1"/>
  <c r="C161" i="5"/>
  <c r="C162" i="5" s="1"/>
  <c r="A105" i="5"/>
  <c r="C104" i="5"/>
  <c r="C105" i="5" s="1"/>
  <c r="B104" i="5"/>
  <c r="B105" i="5" s="1"/>
  <c r="D77" i="5"/>
  <c r="C77" i="5"/>
  <c r="B77" i="5"/>
  <c r="F76" i="5"/>
  <c r="E76" i="5"/>
  <c r="F75" i="5"/>
  <c r="E75" i="5"/>
  <c r="F74" i="5"/>
  <c r="E74" i="5"/>
  <c r="F73" i="5"/>
  <c r="E73" i="5"/>
  <c r="F72" i="5"/>
  <c r="E72" i="5"/>
  <c r="F71" i="5"/>
  <c r="E71" i="5"/>
  <c r="A46" i="5"/>
  <c r="C46" i="5" s="1"/>
  <c r="E3" i="11"/>
  <c r="E2" i="11"/>
  <c r="E20" i="5"/>
  <c r="F209" i="5" l="1"/>
  <c r="F248" i="5"/>
  <c r="F77" i="5"/>
  <c r="E248" i="5"/>
  <c r="E77" i="5"/>
  <c r="E209" i="5"/>
  <c r="E161" i="5"/>
  <c r="E162" i="5" s="1"/>
  <c r="D104" i="5"/>
  <c r="D105" i="5" s="1"/>
  <c r="F3" i="11"/>
  <c r="F2" i="11"/>
  <c r="C4" i="11"/>
  <c r="B4" i="11"/>
  <c r="E2" i="10"/>
  <c r="D2" i="9"/>
  <c r="D3" i="9" s="1"/>
  <c r="C2" i="9"/>
  <c r="D2" i="8"/>
  <c r="D3" i="8" s="1"/>
  <c r="C2" i="8"/>
  <c r="C3" i="8" s="1"/>
  <c r="E2" i="7"/>
  <c r="A2" i="6"/>
  <c r="C2" i="6" s="1"/>
  <c r="F3" i="10"/>
  <c r="F2" i="10"/>
  <c r="D4" i="10"/>
  <c r="C4" i="10"/>
  <c r="B4" i="10"/>
  <c r="E3" i="10"/>
  <c r="B3" i="9"/>
  <c r="B3" i="8"/>
  <c r="E7" i="7"/>
  <c r="E6" i="7"/>
  <c r="E5" i="7"/>
  <c r="E4" i="7"/>
  <c r="E3" i="7"/>
  <c r="B8" i="7"/>
  <c r="D8" i="7"/>
  <c r="C8" i="7"/>
  <c r="F7" i="7"/>
  <c r="F6" i="7"/>
  <c r="F5" i="7"/>
  <c r="F4" i="7"/>
  <c r="F3" i="7"/>
  <c r="F2" i="7"/>
  <c r="D4" i="11" l="1"/>
  <c r="F4" i="11" s="1"/>
  <c r="F8" i="7"/>
  <c r="F2" i="9"/>
  <c r="E2" i="8"/>
  <c r="E2" i="9"/>
  <c r="F4" i="10"/>
  <c r="C3" i="9"/>
  <c r="E3" i="9"/>
  <c r="F3" i="9"/>
  <c r="E3" i="8"/>
  <c r="F2" i="8"/>
  <c r="F3" i="8"/>
  <c r="E8" i="7"/>
  <c r="E4" i="10"/>
  <c r="E4" i="11" l="1"/>
</calcChain>
</file>

<file path=xl/sharedStrings.xml><?xml version="1.0" encoding="utf-8"?>
<sst xmlns="http://schemas.openxmlformats.org/spreadsheetml/2006/main" count="118" uniqueCount="30">
  <si>
    <t>ASIGNADO</t>
  </si>
  <si>
    <t>VIGENTE</t>
  </si>
  <si>
    <t>EJECUTADO</t>
  </si>
  <si>
    <t>SALDO</t>
  </si>
  <si>
    <t>% DE EJECUCIÓN</t>
  </si>
  <si>
    <t xml:space="preserve">Grupo de gasto </t>
  </si>
  <si>
    <t xml:space="preserve">Presupuesto Vigente </t>
  </si>
  <si>
    <t>Presupuesto Ejecutado</t>
  </si>
  <si>
    <t>Porcentaje</t>
  </si>
  <si>
    <t>000-Servicios Personales</t>
  </si>
  <si>
    <t>100-Servicios no Personales</t>
  </si>
  <si>
    <t>200-Materiales y Suministros</t>
  </si>
  <si>
    <t>300-Propiedad, Planta, Equipo e Intangibles</t>
  </si>
  <si>
    <t>400-Transferencias Corrientes</t>
  </si>
  <si>
    <t>900-Asignaciones Globales</t>
  </si>
  <si>
    <t xml:space="preserve">Total </t>
  </si>
  <si>
    <t>Presupuesto Asignado</t>
  </si>
  <si>
    <t>Saldo</t>
  </si>
  <si>
    <t>Finalidad</t>
  </si>
  <si>
    <t>010000-Servicios Públicos Generales</t>
  </si>
  <si>
    <t>060000-Protección Ambiental</t>
  </si>
  <si>
    <t>En cuanto a la ejecución presupuestaria por finalidad, dentro del presupuesto del Ministerio de Ambiente y Recursos Naturales se encuentra la número 01000- Servicios públicos Generales que engloba la ejecución de la actividad relacionada a finanzas y de auditoria del programa 01 Administración Institucional que impactan en la gestión financiera y en la fiscalización en la ejecución de recursos financieros, además de los recursos destinados a compromisos con aportes a entes regionales e internacionales en materia ambiental de acuerdo a la ejecución del programa 99 Partidas no Asignadas a Programas</t>
  </si>
  <si>
    <t>En cuanto a la ejecución presupuestaria por finalidad, dentro del presupuesto del Ministerio de Ambiente y Recursos Naturales se encuentra la número 06000- Protección Ambiental que engloba la ejecución relacionada de la actividad relacionada a la ejecución de los programas sustantivos del ministerio, los cuales son 11 Gestión Ambiental con Énfasis en el Cambio Climático, el 12 la Conservación y Protección de los Recursos Naturales y Ambiente y el 13 la Sensibilización Socio Ambiental y Participación Ciudadana</t>
  </si>
  <si>
    <t>El presupuesto vigente del Ministerio de Ambiente y Recursos Naturales se encuentra segregado en diferentes grupos de gasto los cuales son el grupo 000 para el pago de nóminas de personal, el grupo 100  para el pago de servicios del ministerio, el grupo 200 para la adquisición de diferentes insumos del ministerio, el grupo 300 para la compra de equipos del MARN, grupo 400 para el pago de prestaciones y otras transferencias y el grupo 900 para el pago de sentencias judiciales, en el cuadro y en la gráfica se refleja la ejecución correspondiente</t>
  </si>
  <si>
    <t>El presupuesto del Ministerio de Ambiente y Recursos Naturales a diciembre 2024  es equivalente a un monto de Q. 277,580,000.00 (asignado), Q.186,810,850.00 (vigente) y, se ejecutó un total de Q.159,726,423.17, que equivalen al 85.50% del presupuesto vigente total, de enero a diciembre 2024, se deja un saldo de Q.27,084,426.83, sin ejecutar.</t>
  </si>
  <si>
    <t>El presupuesto ejecutado del Ministerio de Ambiente y Recursos Naturales de enero a diciembre 2024, es equivalente a un monto de Q.159,726,423.17, que equivalen al 85.50% del presupuesto total.</t>
  </si>
  <si>
    <t xml:space="preserve">Dentro del presupuesto vigente del Ministerio de Ambiente y Recursos Naturales se cuenta con un espacio equivalente a Q. 112,379,365.00 en el grupo 000 para el pago de nóminas 011, 022, 029, 031 y 081 de la institución de los cuales se ejecutaron un total de Q.105,423,570.53 equivalentes a un 93.81% </t>
  </si>
  <si>
    <t>Dentro del presupuesto vigente del Ministerio de Ambiente y Recursos Naturales se cuenta con un espacio equivalente a Q. 13,163,565.00 en el grupo 300 para el pago de la adquisición de equipos para la institución de los cuales se ejecutaron un total de Q.8,863,290.36 equivalentes a un 67.33%, asimismo se cuenta con un saldo de Q.4,300,274.64</t>
  </si>
  <si>
    <t>El presupuesto vigente del Ministerio de Ambiente y Recursos Naturales se encuentra segregado en dos finalidades, la primera los Servicios Públicos Generales que cuenta con un presupuesto vigente de Q.33,872,709.00 de los cuales se han ejecutado un total de Q.27,909,081.24 equivalente a un 82.39% contando con un saldo al final del tercer cuatrimestre de Q.5,963,627.76, la segunda finalidad es la Protección Ambiental, cuenta con un presupuesto vigente de Q.152,938,141.00 de los cuales se han ejecutado un total de Q. 131,817,341.93, equivalentes a un 86.19% contando con un saldo al final del tercer cuatrimestre de Q.27,084,426.83.</t>
  </si>
  <si>
    <t>DIRECCION FINANCIERA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</si>
</sst>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quot;#,##0.00;[Red]\-&quot;Q&quot;#,##0.00"/>
  </numFmts>
  <fonts count="9" x14ac:knownFonts="1">
    <font>
      <sz val="11"/>
      <color theme="1"/>
      <name val="Calibri"/>
      <family val="2"/>
      <scheme val="minor"/>
    </font>
    <font>
      <sz val="11"/>
      <color theme="1"/>
      <name val="Calibri"/>
      <family val="2"/>
      <scheme val="minor"/>
    </font>
    <font>
      <b/>
      <sz val="11"/>
      <color rgb="FFFFFFFF"/>
      <name val="Calibri"/>
      <family val="2"/>
      <scheme val="minor"/>
    </font>
    <font>
      <b/>
      <sz val="11"/>
      <color rgb="FF000000"/>
      <name val="Calibri"/>
      <family val="2"/>
      <scheme val="minor"/>
    </font>
    <font>
      <sz val="11"/>
      <color rgb="FFFFFFFF"/>
      <name val="Times New Roman"/>
      <family val="1"/>
    </font>
    <font>
      <sz val="11"/>
      <color rgb="FF000000"/>
      <name val="Times New Roman"/>
      <family val="1"/>
    </font>
    <font>
      <b/>
      <sz val="11"/>
      <color rgb="FF000000"/>
      <name val="Times New Roman"/>
      <family val="1"/>
    </font>
    <font>
      <sz val="20"/>
      <color theme="1"/>
      <name val="Calibri"/>
      <family val="2"/>
      <scheme val="minor"/>
    </font>
    <font>
      <b/>
      <sz val="36"/>
      <color theme="1"/>
      <name val="Arial Black"/>
      <family val="2"/>
    </font>
  </fonts>
  <fills count="5">
    <fill>
      <patternFill patternType="none"/>
    </fill>
    <fill>
      <patternFill patternType="gray125"/>
    </fill>
    <fill>
      <patternFill patternType="solid">
        <fgColor rgb="FF1F497D"/>
        <bgColor indexed="64"/>
      </patternFill>
    </fill>
    <fill>
      <patternFill patternType="solid">
        <fgColor rgb="FF002060"/>
        <bgColor indexed="64"/>
      </patternFill>
    </fill>
    <fill>
      <patternFill patternType="solid">
        <fgColor rgb="FFFFFFFF"/>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8" fontId="3" fillId="0" borderId="3" xfId="0" applyNumberFormat="1" applyFont="1" applyBorder="1" applyAlignment="1">
      <alignment horizontal="center" vertical="center"/>
    </xf>
    <xf numFmtId="8" fontId="3" fillId="0" borderId="4" xfId="0" applyNumberFormat="1" applyFont="1" applyBorder="1" applyAlignment="1">
      <alignment horizontal="center" vertical="center"/>
    </xf>
    <xf numFmtId="10" fontId="3" fillId="0" borderId="4" xfId="1" applyNumberFormat="1"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5" fillId="4" borderId="3" xfId="0" applyFont="1" applyFill="1" applyBorder="1" applyAlignment="1">
      <alignment vertical="center" wrapText="1"/>
    </xf>
    <xf numFmtId="4" fontId="5" fillId="4" borderId="4" xfId="0" applyNumberFormat="1" applyFont="1" applyFill="1" applyBorder="1" applyAlignment="1">
      <alignment horizontal="center" vertical="center"/>
    </xf>
    <xf numFmtId="0" fontId="6" fillId="4" borderId="3" xfId="0" applyFont="1" applyFill="1" applyBorder="1" applyAlignment="1">
      <alignment vertical="center"/>
    </xf>
    <xf numFmtId="4" fontId="6" fillId="4" borderId="4" xfId="0" applyNumberFormat="1" applyFont="1" applyFill="1" applyBorder="1" applyAlignment="1">
      <alignment horizontal="center" vertical="center"/>
    </xf>
    <xf numFmtId="10" fontId="5" fillId="4" borderId="4" xfId="1" applyNumberFormat="1" applyFont="1" applyFill="1" applyBorder="1" applyAlignment="1">
      <alignment horizontal="center" vertical="center"/>
    </xf>
    <xf numFmtId="10" fontId="6" fillId="4" borderId="4" xfId="1" applyNumberFormat="1" applyFont="1" applyFill="1" applyBorder="1" applyAlignment="1">
      <alignment horizontal="center" vertical="center"/>
    </xf>
    <xf numFmtId="4" fontId="0" fillId="0" borderId="0" xfId="0" applyNumberFormat="1"/>
    <xf numFmtId="4" fontId="0" fillId="0" borderId="5" xfId="0" applyNumberFormat="1" applyBorder="1"/>
    <xf numFmtId="4" fontId="0" fillId="0" borderId="6" xfId="0" applyNumberFormat="1" applyBorder="1"/>
    <xf numFmtId="0" fontId="0" fillId="0" borderId="0" xfId="0" applyAlignment="1">
      <alignment horizontal="center" vertical="center" wrapText="1"/>
    </xf>
    <xf numFmtId="0" fontId="0" fillId="0" borderId="0" xfId="0" applyAlignment="1">
      <alignment horizontal="center" vertical="top" wrapText="1"/>
    </xf>
    <xf numFmtId="0" fontId="8" fillId="0" borderId="7" xfId="0" applyFont="1" applyBorder="1" applyAlignment="1">
      <alignment horizontal="center" wrapText="1"/>
    </xf>
    <xf numFmtId="0" fontId="7" fillId="0" borderId="8" xfId="0" applyFont="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7" fillId="0" borderId="0" xfId="0" applyFont="1" applyBorder="1" applyAlignment="1">
      <alignment horizontal="center" wrapText="1"/>
    </xf>
    <xf numFmtId="0" fontId="7" fillId="0" borderId="11" xfId="0" applyFont="1" applyBorder="1" applyAlignment="1">
      <alignment horizontal="center" wrapText="1"/>
    </xf>
    <xf numFmtId="0" fontId="7" fillId="0" borderId="12" xfId="0" applyFont="1" applyBorder="1" applyAlignment="1">
      <alignment horizontal="center" wrapText="1"/>
    </xf>
    <xf numFmtId="0" fontId="7" fillId="0" borderId="13" xfId="0" applyFont="1" applyBorder="1" applyAlignment="1">
      <alignment horizontal="center" wrapText="1"/>
    </xf>
    <xf numFmtId="0" fontId="7" fillId="0" borderId="4" xfId="0" applyFont="1" applyBorder="1" applyAlignment="1">
      <alignment horizont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1" u="none" strike="noStrike" kern="1200" spc="0" baseline="0">
                <a:solidFill>
                  <a:schemeClr val="tx1">
                    <a:lumMod val="65000"/>
                    <a:lumOff val="35000"/>
                  </a:schemeClr>
                </a:solidFill>
                <a:latin typeface="+mn-lt"/>
                <a:ea typeface="+mn-ea"/>
                <a:cs typeface="+mn-cs"/>
              </a:defRPr>
            </a:pPr>
            <a:r>
              <a:rPr lang="en-US" sz="1800" b="1" i="1" baseline="0">
                <a:effectLst/>
              </a:rPr>
              <a:t>Ejecución presupuestaria</a:t>
            </a:r>
            <a:endParaRPr lang="es-GT" b="1" i="1">
              <a:effectLst/>
            </a:endParaRPr>
          </a:p>
          <a:p>
            <a:pPr>
              <a:defRPr b="1" i="1"/>
            </a:pPr>
            <a:r>
              <a:rPr lang="es-GT" b="1" i="1">
                <a:effectLst/>
              </a:rPr>
              <a:t>Enero - Diciembre 2024</a:t>
            </a:r>
          </a:p>
        </c:rich>
      </c:tx>
      <c:layout>
        <c:manualLayout>
          <c:xMode val="edge"/>
          <c:yMode val="edge"/>
          <c:x val="0.35197213292129054"/>
          <c:y val="1.8066842194811202E-2"/>
        </c:manualLayout>
      </c:layout>
      <c:overlay val="0"/>
      <c:spPr>
        <a:noFill/>
        <a:ln>
          <a:noFill/>
        </a:ln>
        <a:effectLst/>
      </c:spPr>
      <c:txPr>
        <a:bodyPr rot="0" spcFirstLastPara="1" vertOverflow="ellipsis" vert="horz" wrap="square" anchor="ctr" anchorCtr="1"/>
        <a:lstStyle/>
        <a:p>
          <a:pPr>
            <a:defRPr sz="1400" b="1" i="1"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'1. ejecución total'!$A$19</c:f>
              <c:strCache>
                <c:ptCount val="1"/>
                <c:pt idx="0">
                  <c:v>ASIGNADO</c:v>
                </c:pt>
              </c:strCache>
            </c:strRef>
          </c:tx>
          <c:spPr>
            <a:solidFill>
              <a:schemeClr val="accent1"/>
            </a:solidFill>
            <a:ln>
              <a:noFill/>
            </a:ln>
            <a:effectLst/>
          </c:spPr>
          <c:invertIfNegative val="0"/>
          <c:dLbls>
            <c:dLbl>
              <c:idx val="0"/>
              <c:layout>
                <c:manualLayout>
                  <c:x val="-1.9097845915791764E-2"/>
                  <c:y val="-2.75623192248841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96-4AD0-990B-B36B1597F2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 ejecución total'!$A$20</c:f>
              <c:numCache>
                <c:formatCode>"Q"#,##0.00_);[Red]\("Q"#,##0.00\)</c:formatCode>
                <c:ptCount val="1"/>
                <c:pt idx="0">
                  <c:v>277580000</c:v>
                </c:pt>
              </c:numCache>
            </c:numRef>
          </c:val>
          <c:extLst>
            <c:ext xmlns:c16="http://schemas.microsoft.com/office/drawing/2014/chart" uri="{C3380CC4-5D6E-409C-BE32-E72D297353CC}">
              <c16:uniqueId val="{00000001-7B96-4AD0-990B-B36B1597F250}"/>
            </c:ext>
          </c:extLst>
        </c:ser>
        <c:ser>
          <c:idx val="1"/>
          <c:order val="1"/>
          <c:tx>
            <c:strRef>
              <c:f>'1. ejecución total'!$B$19</c:f>
              <c:strCache>
                <c:ptCount val="1"/>
                <c:pt idx="0">
                  <c:v>VIGENTE</c:v>
                </c:pt>
              </c:strCache>
            </c:strRef>
          </c:tx>
          <c:spPr>
            <a:solidFill>
              <a:schemeClr val="accent2"/>
            </a:solidFill>
            <a:ln>
              <a:noFill/>
            </a:ln>
            <a:effectLst/>
          </c:spPr>
          <c:invertIfNegative val="0"/>
          <c:dLbls>
            <c:dLbl>
              <c:idx val="0"/>
              <c:layout>
                <c:manualLayout>
                  <c:x val="1.5363879227755131E-2"/>
                  <c:y val="-2.30353660569842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96-4AD0-990B-B36B1597F2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 ejecución total'!$B$20</c:f>
              <c:numCache>
                <c:formatCode>#,##0.00</c:formatCode>
                <c:ptCount val="1"/>
                <c:pt idx="0">
                  <c:v>186810850</c:v>
                </c:pt>
              </c:numCache>
            </c:numRef>
          </c:val>
          <c:extLst>
            <c:ext xmlns:c16="http://schemas.microsoft.com/office/drawing/2014/chart" uri="{C3380CC4-5D6E-409C-BE32-E72D297353CC}">
              <c16:uniqueId val="{00000003-7B96-4AD0-990B-B36B1597F250}"/>
            </c:ext>
          </c:extLst>
        </c:ser>
        <c:ser>
          <c:idx val="2"/>
          <c:order val="2"/>
          <c:tx>
            <c:strRef>
              <c:f>'1. ejecución total'!$C$19</c:f>
              <c:strCache>
                <c:ptCount val="1"/>
                <c:pt idx="0">
                  <c:v>EJECUTADO</c:v>
                </c:pt>
              </c:strCache>
            </c:strRef>
          </c:tx>
          <c:spPr>
            <a:solidFill>
              <a:schemeClr val="accent3"/>
            </a:solidFill>
            <a:ln>
              <a:noFill/>
            </a:ln>
            <a:effectLst/>
          </c:spPr>
          <c:invertIfNegative val="0"/>
          <c:dLbls>
            <c:dLbl>
              <c:idx val="0"/>
              <c:layout>
                <c:manualLayout>
                  <c:x val="1.0137740781778582E-2"/>
                  <c:y val="-0.1194670651424891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96-4AD0-990B-B36B1597F2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 ejecución total'!$C$20</c:f>
              <c:numCache>
                <c:formatCode>#,##0.00</c:formatCode>
                <c:ptCount val="1"/>
                <c:pt idx="0">
                  <c:v>159726423.16999999</c:v>
                </c:pt>
              </c:numCache>
            </c:numRef>
          </c:val>
          <c:extLst>
            <c:ext xmlns:c16="http://schemas.microsoft.com/office/drawing/2014/chart" uri="{C3380CC4-5D6E-409C-BE32-E72D297353CC}">
              <c16:uniqueId val="{00000005-7B96-4AD0-990B-B36B1597F250}"/>
            </c:ext>
          </c:extLst>
        </c:ser>
        <c:ser>
          <c:idx val="3"/>
          <c:order val="3"/>
          <c:tx>
            <c:strRef>
              <c:f>'1. ejecución total'!$D$19</c:f>
              <c:strCache>
                <c:ptCount val="1"/>
                <c:pt idx="0">
                  <c:v>SALDO</c:v>
                </c:pt>
              </c:strCache>
            </c:strRef>
          </c:tx>
          <c:spPr>
            <a:solidFill>
              <a:schemeClr val="accent4"/>
            </a:solidFill>
            <a:ln>
              <a:noFill/>
            </a:ln>
            <a:effectLst/>
          </c:spPr>
          <c:invertIfNegative val="0"/>
          <c:dLbls>
            <c:dLbl>
              <c:idx val="0"/>
              <c:layout>
                <c:manualLayout>
                  <c:x val="5.3983338783121721E-3"/>
                  <c:y val="-4.78771318162496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96-4AD0-990B-B36B1597F2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'1. ejecución total'!$D$20</c:f>
              <c:numCache>
                <c:formatCode>#,##0.00</c:formatCode>
                <c:ptCount val="1"/>
                <c:pt idx="0">
                  <c:v>27084426.829999998</c:v>
                </c:pt>
              </c:numCache>
            </c:numRef>
          </c:val>
          <c:extLst>
            <c:ext xmlns:c16="http://schemas.microsoft.com/office/drawing/2014/chart" uri="{C3380CC4-5D6E-409C-BE32-E72D297353CC}">
              <c16:uniqueId val="{00000007-7B96-4AD0-990B-B36B1597F250}"/>
            </c:ext>
          </c:extLst>
        </c:ser>
        <c:ser>
          <c:idx val="4"/>
          <c:order val="4"/>
          <c:tx>
            <c:strRef>
              <c:f>'1. ejecución total'!$E$19</c:f>
              <c:strCache>
                <c:ptCount val="1"/>
                <c:pt idx="0">
                  <c:v>% DE EJECUCIÓN</c:v>
                </c:pt>
              </c:strCache>
            </c:strRef>
          </c:tx>
          <c:spPr>
            <a:solidFill>
              <a:schemeClr val="accent5"/>
            </a:solidFill>
            <a:ln>
              <a:noFill/>
            </a:ln>
            <a:effectLst/>
          </c:spPr>
          <c:invertIfNegative val="0"/>
          <c:val>
            <c:numRef>
              <c:f>'1. ejecución total'!$E$20</c:f>
              <c:numCache>
                <c:formatCode>0.00%</c:formatCode>
                <c:ptCount val="1"/>
                <c:pt idx="0">
                  <c:v>0.85501684281186019</c:v>
                </c:pt>
              </c:numCache>
            </c:numRef>
          </c:val>
          <c:extLst>
            <c:ext xmlns:c16="http://schemas.microsoft.com/office/drawing/2014/chart" uri="{C3380CC4-5D6E-409C-BE32-E72D297353CC}">
              <c16:uniqueId val="{00000008-7B96-4AD0-990B-B36B1597F250}"/>
            </c:ext>
          </c:extLst>
        </c:ser>
        <c:dLbls>
          <c:showLegendKey val="0"/>
          <c:showVal val="0"/>
          <c:showCatName val="0"/>
          <c:showSerName val="0"/>
          <c:showPercent val="0"/>
          <c:showBubbleSize val="0"/>
        </c:dLbls>
        <c:gapWidth val="219"/>
        <c:overlap val="-27"/>
        <c:axId val="1022493807"/>
        <c:axId val="1022492975"/>
      </c:barChart>
      <c:catAx>
        <c:axId val="1022493807"/>
        <c:scaling>
          <c:orientation val="minMax"/>
        </c:scaling>
        <c:delete val="1"/>
        <c:axPos val="b"/>
        <c:numFmt formatCode="General" sourceLinked="1"/>
        <c:majorTickMark val="none"/>
        <c:minorTickMark val="none"/>
        <c:tickLblPos val="nextTo"/>
        <c:crossAx val="1022492975"/>
        <c:crosses val="autoZero"/>
        <c:auto val="1"/>
        <c:lblAlgn val="ctr"/>
        <c:lblOffset val="100"/>
        <c:noMultiLvlLbl val="0"/>
      </c:catAx>
      <c:valAx>
        <c:axId val="1022492975"/>
        <c:scaling>
          <c:orientation val="minMax"/>
        </c:scaling>
        <c:delete val="0"/>
        <c:axPos val="l"/>
        <c:numFmt formatCode="&quot;Q&quot;#,##0.00_);[Red]\(&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22493807"/>
        <c:crosses val="autoZero"/>
        <c:crossBetween val="between"/>
      </c:valAx>
      <c:spPr>
        <a:noFill/>
        <a:ln w="25400">
          <a:noFill/>
        </a:ln>
        <a:effectLst/>
      </c:spPr>
    </c:plotArea>
    <c:legend>
      <c:legendPos val="b"/>
      <c:layout>
        <c:manualLayout>
          <c:xMode val="edge"/>
          <c:yMode val="edge"/>
          <c:x val="0.24016220742221758"/>
          <c:y val="0.91734377018293889"/>
          <c:w val="0.66129905466946071"/>
          <c:h val="6.09760191832876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800" b="1" i="0" baseline="0">
                <a:effectLst/>
              </a:rPr>
              <a:t>Porcentaje de ejecución</a:t>
            </a:r>
            <a:endParaRPr lang="es-GT">
              <a:effectLst/>
            </a:endParaRPr>
          </a:p>
          <a:p>
            <a:pPr>
              <a:defRPr/>
            </a:pPr>
            <a:r>
              <a:rPr lang="en-US" sz="1800" b="1" i="0" baseline="0">
                <a:effectLst/>
              </a:rPr>
              <a:t>a diciembre 2024</a:t>
            </a:r>
            <a:endParaRPr lang="es-GT">
              <a:effectLst/>
            </a:endParaRPr>
          </a:p>
        </c:rich>
      </c:tx>
      <c:layout>
        <c:manualLayout>
          <c:xMode val="edge"/>
          <c:yMode val="edge"/>
          <c:x val="0.3060414674679929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2"/>
          <c:order val="1"/>
          <c:tx>
            <c:strRef>
              <c:f>'2. porcentaje de ejecución'!$B$1</c:f>
              <c:strCache>
                <c:ptCount val="1"/>
                <c:pt idx="0">
                  <c:v>EJECUTADO</c:v>
                </c:pt>
              </c:strCache>
            </c:strRef>
          </c:tx>
          <c:spPr>
            <a:solidFill>
              <a:schemeClr val="accent6"/>
            </a:solidFill>
            <a:ln>
              <a:noFill/>
            </a:ln>
            <a:effectLst/>
          </c:spPr>
          <c:invertIfNegative val="0"/>
          <c:dLbls>
            <c:dLbl>
              <c:idx val="0"/>
              <c:layout>
                <c:manualLayout>
                  <c:x val="-1.9493425989128147E-3"/>
                  <c:y val="-2.1906117290508564E-2"/>
                </c:manualLayout>
              </c:layout>
              <c:tx>
                <c:rich>
                  <a:bodyPr/>
                  <a:lstStyle/>
                  <a:p>
                    <a:fld id="{9AAF5EA5-FE50-4895-8C3E-495329987B2C}" type="VALUE">
                      <a:rPr lang="en-US"/>
                      <a:pPr/>
                      <a:t>[VALOR]</a:t>
                    </a:fld>
                    <a:r>
                      <a:rPr lang="en-US"/>
                      <a:t> 85.50%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094F-4D9A-955E-31EEAA93A4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 porcentaje de ejecución'!$B$2</c:f>
              <c:numCache>
                <c:formatCode>"Q"#,##0.00_);[Red]\("Q"#,##0.00\)</c:formatCode>
                <c:ptCount val="1"/>
                <c:pt idx="0">
                  <c:v>159726423.16999999</c:v>
                </c:pt>
              </c:numCache>
            </c:numRef>
          </c:val>
          <c:extLst>
            <c:ext xmlns:c16="http://schemas.microsoft.com/office/drawing/2014/chart" uri="{C3380CC4-5D6E-409C-BE32-E72D297353CC}">
              <c16:uniqueId val="{00000005-094F-4D9A-955E-31EEAA93A471}"/>
            </c:ext>
          </c:extLst>
        </c:ser>
        <c:dLbls>
          <c:showLegendKey val="0"/>
          <c:showVal val="0"/>
          <c:showCatName val="0"/>
          <c:showSerName val="0"/>
          <c:showPercent val="0"/>
          <c:showBubbleSize val="0"/>
        </c:dLbls>
        <c:gapWidth val="219"/>
        <c:overlap val="-27"/>
        <c:axId val="1022493807"/>
        <c:axId val="1022492975"/>
        <c:extLst>
          <c:ext xmlns:c15="http://schemas.microsoft.com/office/drawing/2012/chart" uri="{02D57815-91ED-43cb-92C2-25804820EDAC}">
            <c15:filteredBarSeries>
              <c15:ser>
                <c:idx val="1"/>
                <c:order val="0"/>
                <c:tx>
                  <c:strRef>
                    <c:extLst>
                      <c:ext uri="{02D57815-91ED-43cb-92C2-25804820EDAC}">
                        <c15:formulaRef>
                          <c15:sqref>'2. porcentaje de ejecución'!$A$1</c15:sqref>
                        </c15:formulaRef>
                      </c:ext>
                    </c:extLst>
                    <c:strCache>
                      <c:ptCount val="1"/>
                      <c:pt idx="0">
                        <c:v>VIGENTE</c:v>
                      </c:pt>
                    </c:strCache>
                  </c:strRef>
                </c:tx>
                <c:spPr>
                  <a:solidFill>
                    <a:schemeClr val="accent2"/>
                  </a:solidFill>
                  <a:ln>
                    <a:noFill/>
                  </a:ln>
                  <a:effectLst/>
                </c:spPr>
                <c:invertIfNegative val="0"/>
                <c:dLbls>
                  <c:dLbl>
                    <c:idx val="0"/>
                    <c:layout>
                      <c:manualLayout>
                        <c:x val="1.5363879227755131E-2"/>
                        <c:y val="-2.303536605698427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094F-4D9A-955E-31EEAA93A47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'2. porcentaje de ejecución'!$A$2</c15:sqref>
                        </c15:formulaRef>
                      </c:ext>
                    </c:extLst>
                    <c:numCache>
                      <c:formatCode>"Q"#,##0.00_);[Red]\("Q"#,##0.00\)</c:formatCode>
                      <c:ptCount val="1"/>
                      <c:pt idx="0">
                        <c:v>186810850</c:v>
                      </c:pt>
                    </c:numCache>
                  </c:numRef>
                </c:val>
                <c:extLst>
                  <c:ext xmlns:c16="http://schemas.microsoft.com/office/drawing/2014/chart" uri="{C3380CC4-5D6E-409C-BE32-E72D297353CC}">
                    <c16:uniqueId val="{00000003-094F-4D9A-955E-31EEAA93A471}"/>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'2. porcentaje de ejecución'!$C$1</c15:sqref>
                        </c15:formulaRef>
                      </c:ext>
                    </c:extLst>
                    <c:strCache>
                      <c:ptCount val="1"/>
                      <c:pt idx="0">
                        <c:v>% DE EJECUCIÓN</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'2. porcentaje de ejecución'!$C$2</c15:sqref>
                        </c15:formulaRef>
                      </c:ext>
                    </c:extLst>
                    <c:numCache>
                      <c:formatCode>0.00%</c:formatCode>
                      <c:ptCount val="1"/>
                      <c:pt idx="0">
                        <c:v>0.85501684281186019</c:v>
                      </c:pt>
                    </c:numCache>
                  </c:numRef>
                </c:val>
                <c:extLst xmlns:c15="http://schemas.microsoft.com/office/drawing/2012/chart">
                  <c:ext xmlns:c16="http://schemas.microsoft.com/office/drawing/2014/chart" uri="{C3380CC4-5D6E-409C-BE32-E72D297353CC}">
                    <c16:uniqueId val="{00000008-094F-4D9A-955E-31EEAA93A471}"/>
                  </c:ext>
                </c:extLst>
              </c15:ser>
            </c15:filteredBarSeries>
          </c:ext>
        </c:extLst>
      </c:barChart>
      <c:catAx>
        <c:axId val="1022493807"/>
        <c:scaling>
          <c:orientation val="minMax"/>
        </c:scaling>
        <c:delete val="1"/>
        <c:axPos val="b"/>
        <c:numFmt formatCode="General" sourceLinked="1"/>
        <c:majorTickMark val="none"/>
        <c:minorTickMark val="none"/>
        <c:tickLblPos val="nextTo"/>
        <c:crossAx val="1022492975"/>
        <c:crosses val="autoZero"/>
        <c:auto val="1"/>
        <c:lblAlgn val="ctr"/>
        <c:lblOffset val="100"/>
        <c:noMultiLvlLbl val="0"/>
      </c:catAx>
      <c:valAx>
        <c:axId val="1022492975"/>
        <c:scaling>
          <c:orientation val="minMax"/>
        </c:scaling>
        <c:delete val="0"/>
        <c:axPos val="l"/>
        <c:numFmt formatCode="&quot;Q&quot;#,##0.00_);[Red]\(&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22493807"/>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GRUPOS DE GASTO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'3. Presupuesto por grupos'!$D$1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Presupuesto por grupos'!$A$2:$A$7</c:f>
              <c:strCache>
                <c:ptCount val="6"/>
                <c:pt idx="0">
                  <c:v>000-Servicios Personales</c:v>
                </c:pt>
                <c:pt idx="1">
                  <c:v>100-Servicios no Personales</c:v>
                </c:pt>
                <c:pt idx="2">
                  <c:v>200-Materiales y Suministros</c:v>
                </c:pt>
                <c:pt idx="3">
                  <c:v>300-Propiedad, Planta, Equipo e Intangibles</c:v>
                </c:pt>
                <c:pt idx="4">
                  <c:v>400-Transferencias Corrientes</c:v>
                </c:pt>
                <c:pt idx="5">
                  <c:v>900-Asignaciones Globales</c:v>
                </c:pt>
              </c:strCache>
            </c:strRef>
          </c:cat>
          <c:val>
            <c:numRef>
              <c:f>'3. Presupuesto por grupos'!$D$2:$D$7</c:f>
              <c:numCache>
                <c:formatCode>#,##0.00</c:formatCode>
                <c:ptCount val="6"/>
                <c:pt idx="0">
                  <c:v>105423570.53</c:v>
                </c:pt>
                <c:pt idx="1">
                  <c:v>21161020.100000001</c:v>
                </c:pt>
                <c:pt idx="2">
                  <c:v>12328955.02</c:v>
                </c:pt>
                <c:pt idx="3">
                  <c:v>8863290.3599999994</c:v>
                </c:pt>
                <c:pt idx="4">
                  <c:v>2931203.03</c:v>
                </c:pt>
                <c:pt idx="5">
                  <c:v>9018384.1300000008</c:v>
                </c:pt>
              </c:numCache>
            </c:numRef>
          </c:val>
          <c:extLst>
            <c:ext xmlns:c16="http://schemas.microsoft.com/office/drawing/2014/chart" uri="{C3380CC4-5D6E-409C-BE32-E72D297353CC}">
              <c16:uniqueId val="{00000000-00B9-4E18-B89F-F6CACD68FBF7}"/>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'3. Presupuesto por grupos'!$F$1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'3. Presupuesto por grupos'!$A$2:$A$7</c15:sqref>
                        </c15:formulaRef>
                      </c:ext>
                    </c:extLst>
                    <c:strCache>
                      <c:ptCount val="6"/>
                      <c:pt idx="0">
                        <c:v>000-Servicios Personales</c:v>
                      </c:pt>
                      <c:pt idx="1">
                        <c:v>100-Servicios no Personales</c:v>
                      </c:pt>
                      <c:pt idx="2">
                        <c:v>200-Materiales y Suministros</c:v>
                      </c:pt>
                      <c:pt idx="3">
                        <c:v>300-Propiedad, Planta, Equipo e Intangibles</c:v>
                      </c:pt>
                      <c:pt idx="4">
                        <c:v>400-Transferencias Corrientes</c:v>
                      </c:pt>
                      <c:pt idx="5">
                        <c:v>900-Asignaciones Globales</c:v>
                      </c:pt>
                    </c:strCache>
                  </c:strRef>
                </c:cat>
                <c:val>
                  <c:numRef>
                    <c:extLst>
                      <c:ext uri="{02D57815-91ED-43cb-92C2-25804820EDAC}">
                        <c15:formulaRef>
                          <c15:sqref>'3. Presupuesto por grupos'!$F$2:$F$7</c15:sqref>
                        </c15:formulaRef>
                      </c:ext>
                    </c:extLst>
                    <c:numCache>
                      <c:formatCode>0.00%</c:formatCode>
                      <c:ptCount val="6"/>
                      <c:pt idx="0">
                        <c:v>0.93810434442301749</c:v>
                      </c:pt>
                      <c:pt idx="1">
                        <c:v>0.72553493450305695</c:v>
                      </c:pt>
                      <c:pt idx="2">
                        <c:v>0.75142589633112788</c:v>
                      </c:pt>
                      <c:pt idx="3">
                        <c:v>0.67331990687932941</c:v>
                      </c:pt>
                      <c:pt idx="4">
                        <c:v>0.45345704639065609</c:v>
                      </c:pt>
                      <c:pt idx="5">
                        <c:v>0.97704255056830303</c:v>
                      </c:pt>
                    </c:numCache>
                  </c:numRef>
                </c:val>
                <c:extLst>
                  <c:ext xmlns:c16="http://schemas.microsoft.com/office/drawing/2014/chart" uri="{C3380CC4-5D6E-409C-BE32-E72D297353CC}">
                    <c16:uniqueId val="{00000001-00B9-4E18-B89F-F6CACD68FBF7}"/>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GRUPO</a:t>
            </a:r>
            <a:r>
              <a:rPr lang="en-US" baseline="0"/>
              <a:t> 000 SERVICIOS PERSONALES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'4. Presupuesto grupo 000'!$D$1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Presupuesto grupo 000'!$A$2:$A$2</c:f>
              <c:strCache>
                <c:ptCount val="1"/>
                <c:pt idx="0">
                  <c:v>000-Servicios Personales</c:v>
                </c:pt>
              </c:strCache>
            </c:strRef>
          </c:cat>
          <c:val>
            <c:numRef>
              <c:f>'4. Presupuesto grupo 000'!$D$2:$D$2</c:f>
              <c:numCache>
                <c:formatCode>#,##0.00</c:formatCode>
                <c:ptCount val="1"/>
                <c:pt idx="0">
                  <c:v>105423570.53</c:v>
                </c:pt>
              </c:numCache>
            </c:numRef>
          </c:val>
          <c:extLst>
            <c:ext xmlns:c16="http://schemas.microsoft.com/office/drawing/2014/chart" uri="{C3380CC4-5D6E-409C-BE32-E72D297353CC}">
              <c16:uniqueId val="{00000000-62B8-4194-9191-7ACD74D000F9}"/>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'4. Presupuesto grupo 000'!$F$1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'4. Presupuesto grupo 000'!$A$2:$A$2</c15:sqref>
                        </c15:formulaRef>
                      </c:ext>
                    </c:extLst>
                    <c:strCache>
                      <c:ptCount val="1"/>
                      <c:pt idx="0">
                        <c:v>000-Servicios Personales</c:v>
                      </c:pt>
                    </c:strCache>
                  </c:strRef>
                </c:cat>
                <c:val>
                  <c:numRef>
                    <c:extLst>
                      <c:ext uri="{02D57815-91ED-43cb-92C2-25804820EDAC}">
                        <c15:formulaRef>
                          <c15:sqref>'4. Presupuesto grupo 000'!$F$2:$F$2</c15:sqref>
                        </c15:formulaRef>
                      </c:ext>
                    </c:extLst>
                    <c:numCache>
                      <c:formatCode>0.00%</c:formatCode>
                      <c:ptCount val="1"/>
                      <c:pt idx="0">
                        <c:v>0.93810434442301749</c:v>
                      </c:pt>
                    </c:numCache>
                  </c:numRef>
                </c:val>
                <c:extLst>
                  <c:ext xmlns:c16="http://schemas.microsoft.com/office/drawing/2014/chart" uri="{C3380CC4-5D6E-409C-BE32-E72D297353CC}">
                    <c16:uniqueId val="{00000001-62B8-4194-9191-7ACD74D000F9}"/>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Presupuesto Grupo</a:t>
            </a:r>
            <a:r>
              <a:rPr lang="es-GT" baseline="0"/>
              <a:t> 000</a:t>
            </a:r>
          </a:p>
          <a:p>
            <a:pPr>
              <a:defRPr/>
            </a:pPr>
            <a:r>
              <a:rPr lang="es-GT" baseline="0"/>
              <a:t>Servicios Profesionales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Presupuesto grupo 000'!$B$1:$E$1</c:f>
              <c:strCache>
                <c:ptCount val="4"/>
                <c:pt idx="0">
                  <c:v>Presupuesto Asignado</c:v>
                </c:pt>
                <c:pt idx="1">
                  <c:v>Presupuesto Vigente </c:v>
                </c:pt>
                <c:pt idx="2">
                  <c:v>Presupuesto Ejecutado</c:v>
                </c:pt>
                <c:pt idx="3">
                  <c:v>Saldo</c:v>
                </c:pt>
              </c:strCache>
            </c:strRef>
          </c:cat>
          <c:val>
            <c:numRef>
              <c:f>'4. Presupuesto grupo 000'!$B$2:$E$2</c:f>
              <c:numCache>
                <c:formatCode>#,##0.00</c:formatCode>
                <c:ptCount val="4"/>
                <c:pt idx="0">
                  <c:v>104284623</c:v>
                </c:pt>
                <c:pt idx="1">
                  <c:v>112379365</c:v>
                </c:pt>
                <c:pt idx="2">
                  <c:v>105423570.53</c:v>
                </c:pt>
                <c:pt idx="3">
                  <c:v>6955794.4699999988</c:v>
                </c:pt>
              </c:numCache>
            </c:numRef>
          </c:val>
          <c:extLst>
            <c:ext xmlns:c16="http://schemas.microsoft.com/office/drawing/2014/chart" uri="{C3380CC4-5D6E-409C-BE32-E72D297353CC}">
              <c16:uniqueId val="{00000000-B0F9-4CE0-969E-193917F899EB}"/>
            </c:ext>
          </c:extLst>
        </c:ser>
        <c:dLbls>
          <c:dLblPos val="outEnd"/>
          <c:showLegendKey val="0"/>
          <c:showVal val="1"/>
          <c:showCatName val="0"/>
          <c:showSerName val="0"/>
          <c:showPercent val="0"/>
          <c:showBubbleSize val="0"/>
        </c:dLbls>
        <c:gapWidth val="182"/>
        <c:axId val="1277317455"/>
        <c:axId val="1277324527"/>
      </c:barChart>
      <c:catAx>
        <c:axId val="127731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77324527"/>
        <c:crosses val="autoZero"/>
        <c:auto val="1"/>
        <c:lblAlgn val="ctr"/>
        <c:lblOffset val="100"/>
        <c:noMultiLvlLbl val="0"/>
      </c:catAx>
      <c:valAx>
        <c:axId val="1277324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773174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i="0" u="none" strike="noStrike" baseline="0">
                <a:effectLst/>
              </a:rPr>
              <a:t>PRESUPUESTO GRUPO 300 PROPIEDAD, PLANTA, EQUIPO E INTANGIBLES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'6. Presupuesto de inversión'!$D$1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Presupuesto de inversión'!$A$2:$A$2</c:f>
              <c:strCache>
                <c:ptCount val="1"/>
                <c:pt idx="0">
                  <c:v>300-Propiedad, Planta, Equipo e Intangibles</c:v>
                </c:pt>
              </c:strCache>
            </c:strRef>
          </c:cat>
          <c:val>
            <c:numRef>
              <c:f>'6. Presupuesto de inversión'!$D$2:$D$2</c:f>
              <c:numCache>
                <c:formatCode>#,##0.00</c:formatCode>
                <c:ptCount val="1"/>
                <c:pt idx="0">
                  <c:v>8863290.3599999994</c:v>
                </c:pt>
              </c:numCache>
            </c:numRef>
          </c:val>
          <c:extLst>
            <c:ext xmlns:c16="http://schemas.microsoft.com/office/drawing/2014/chart" uri="{C3380CC4-5D6E-409C-BE32-E72D297353CC}">
              <c16:uniqueId val="{00000000-4A87-41FC-8F51-C0A9DF10B398}"/>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'6. Presupuesto de inversión'!$F$1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'6. Presupuesto de inversión'!$A$2:$A$2</c15:sqref>
                        </c15:formulaRef>
                      </c:ext>
                    </c:extLst>
                    <c:strCache>
                      <c:ptCount val="1"/>
                      <c:pt idx="0">
                        <c:v>300-Propiedad, Planta, Equipo e Intangibles</c:v>
                      </c:pt>
                    </c:strCache>
                  </c:strRef>
                </c:cat>
                <c:val>
                  <c:numRef>
                    <c:extLst>
                      <c:ext uri="{02D57815-91ED-43cb-92C2-25804820EDAC}">
                        <c15:formulaRef>
                          <c15:sqref>'6. Presupuesto de inversión'!$F$2:$F$2</c15:sqref>
                        </c15:formulaRef>
                      </c:ext>
                    </c:extLst>
                    <c:numCache>
                      <c:formatCode>0.00%</c:formatCode>
                      <c:ptCount val="1"/>
                      <c:pt idx="0">
                        <c:v>0.67331990687932941</c:v>
                      </c:pt>
                    </c:numCache>
                  </c:numRef>
                </c:val>
                <c:extLst>
                  <c:ext xmlns:c16="http://schemas.microsoft.com/office/drawing/2014/chart" uri="{C3380CC4-5D6E-409C-BE32-E72D297353CC}">
                    <c16:uniqueId val="{00000001-4A87-41FC-8F51-C0A9DF10B398}"/>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Presupuesto</a:t>
            </a:r>
            <a:r>
              <a:rPr lang="es-GT" baseline="0"/>
              <a:t> Grupo 300</a:t>
            </a:r>
          </a:p>
          <a:p>
            <a:pPr>
              <a:defRPr/>
            </a:pPr>
            <a:r>
              <a:rPr lang="es-GT" baseline="0"/>
              <a:t>Propiedad, Planta, Equipos e Intangibles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Presupuesto de inversión'!$B$1:$E$1</c:f>
              <c:strCache>
                <c:ptCount val="4"/>
                <c:pt idx="0">
                  <c:v>Presupuesto Asignado</c:v>
                </c:pt>
                <c:pt idx="1">
                  <c:v>Presupuesto Vigente </c:v>
                </c:pt>
                <c:pt idx="2">
                  <c:v>Presupuesto Ejecutado</c:v>
                </c:pt>
                <c:pt idx="3">
                  <c:v>Saldo</c:v>
                </c:pt>
              </c:strCache>
            </c:strRef>
          </c:cat>
          <c:val>
            <c:numRef>
              <c:f>'6. Presupuesto de inversión'!$B$2:$E$2</c:f>
              <c:numCache>
                <c:formatCode>#,##0.00</c:formatCode>
                <c:ptCount val="4"/>
                <c:pt idx="0">
                  <c:v>14517565</c:v>
                </c:pt>
                <c:pt idx="1">
                  <c:v>13163565</c:v>
                </c:pt>
                <c:pt idx="2">
                  <c:v>8863290.3599999994</c:v>
                </c:pt>
                <c:pt idx="3">
                  <c:v>4300274.6400000006</c:v>
                </c:pt>
              </c:numCache>
            </c:numRef>
          </c:val>
          <c:extLst>
            <c:ext xmlns:c16="http://schemas.microsoft.com/office/drawing/2014/chart" uri="{C3380CC4-5D6E-409C-BE32-E72D297353CC}">
              <c16:uniqueId val="{00000000-3DC9-4DB3-8A91-2F7893685E58}"/>
            </c:ext>
          </c:extLst>
        </c:ser>
        <c:dLbls>
          <c:showLegendKey val="0"/>
          <c:showVal val="0"/>
          <c:showCatName val="0"/>
          <c:showSerName val="0"/>
          <c:showPercent val="0"/>
          <c:showBubbleSize val="0"/>
        </c:dLbls>
        <c:gapWidth val="219"/>
        <c:overlap val="-27"/>
        <c:axId val="1122567407"/>
        <c:axId val="1122571151"/>
      </c:barChart>
      <c:catAx>
        <c:axId val="1122567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22571151"/>
        <c:crosses val="autoZero"/>
        <c:auto val="1"/>
        <c:lblAlgn val="ctr"/>
        <c:lblOffset val="100"/>
        <c:noMultiLvlLbl val="0"/>
      </c:catAx>
      <c:valAx>
        <c:axId val="112257115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22567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FINALIDAD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'7. Presupuesto por Finalidad'!$D$1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Presupuesto por Finalidad'!$A$2:$A$3</c:f>
              <c:strCache>
                <c:ptCount val="2"/>
                <c:pt idx="0">
                  <c:v>010000-Servicios Públicos Generales</c:v>
                </c:pt>
                <c:pt idx="1">
                  <c:v>060000-Protección Ambiental</c:v>
                </c:pt>
              </c:strCache>
            </c:strRef>
          </c:cat>
          <c:val>
            <c:numRef>
              <c:f>'7. Presupuesto por Finalidad'!$D$2:$D$3</c:f>
              <c:numCache>
                <c:formatCode>#,##0.00</c:formatCode>
                <c:ptCount val="2"/>
                <c:pt idx="0">
                  <c:v>27909081.239999998</c:v>
                </c:pt>
                <c:pt idx="1">
                  <c:v>131817341.93000001</c:v>
                </c:pt>
              </c:numCache>
            </c:numRef>
          </c:val>
          <c:extLst>
            <c:ext xmlns:c16="http://schemas.microsoft.com/office/drawing/2014/chart" uri="{C3380CC4-5D6E-409C-BE32-E72D297353CC}">
              <c16:uniqueId val="{00000000-01C5-4821-9ABF-F0B69412DE42}"/>
            </c:ext>
          </c:extLst>
        </c:ser>
        <c:dLbls>
          <c:showLegendKey val="0"/>
          <c:showVal val="0"/>
          <c:showCatName val="0"/>
          <c:showSerName val="0"/>
          <c:showPercent val="0"/>
          <c:showBubbleSize val="0"/>
        </c:dLbls>
        <c:gapWidth val="115"/>
        <c:axId val="731575808"/>
        <c:axId val="731574560"/>
        <c:extLst>
          <c:ext xmlns:c15="http://schemas.microsoft.com/office/drawing/2012/chart" uri="{02D57815-91ED-43cb-92C2-25804820EDAC}">
            <c15:filteredBarSeries>
              <c15:ser>
                <c:idx val="1"/>
                <c:order val="1"/>
                <c:tx>
                  <c:strRef>
                    <c:extLst>
                      <c:ext uri="{02D57815-91ED-43cb-92C2-25804820EDAC}">
                        <c15:formulaRef>
                          <c15:sqref>'7. Presupuesto por Finalidad'!$F$1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'7. Presupuesto por Finalidad'!$A$2:$A$3</c15:sqref>
                        </c15:formulaRef>
                      </c:ext>
                    </c:extLst>
                    <c:strCache>
                      <c:ptCount val="2"/>
                      <c:pt idx="0">
                        <c:v>010000-Servicios Públicos Generales</c:v>
                      </c:pt>
                      <c:pt idx="1">
                        <c:v>060000-Protección Ambiental</c:v>
                      </c:pt>
                    </c:strCache>
                  </c:strRef>
                </c:cat>
                <c:val>
                  <c:numRef>
                    <c:extLst>
                      <c:ext uri="{02D57815-91ED-43cb-92C2-25804820EDAC}">
                        <c15:formulaRef>
                          <c15:sqref>'7. Presupuesto por Finalidad'!$F$2:$F$3</c15:sqref>
                        </c15:formulaRef>
                      </c:ext>
                    </c:extLst>
                    <c:numCache>
                      <c:formatCode>0.00%</c:formatCode>
                      <c:ptCount val="2"/>
                      <c:pt idx="0">
                        <c:v>0.82394004093383844</c:v>
                      </c:pt>
                      <c:pt idx="1">
                        <c:v>0.86189972670061421</c:v>
                      </c:pt>
                    </c:numCache>
                  </c:numRef>
                </c:val>
                <c:extLst>
                  <c:ext xmlns:c16="http://schemas.microsoft.com/office/drawing/2014/chart" uri="{C3380CC4-5D6E-409C-BE32-E72D297353CC}">
                    <c16:uniqueId val="{00000001-01C5-4821-9ABF-F0B69412DE42}"/>
                  </c:ext>
                </c:extLst>
              </c15:ser>
            </c15:filteredBarSeries>
          </c:ext>
        </c:extLst>
      </c:barChart>
      <c:catAx>
        <c:axId val="7315758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FINALIDAD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'8. Explicación Finalidad'!$D$1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Explicación Finalidad'!$A$2:$A$3</c:f>
              <c:strCache>
                <c:ptCount val="2"/>
                <c:pt idx="0">
                  <c:v>010000-Servicios Públicos Generales</c:v>
                </c:pt>
                <c:pt idx="1">
                  <c:v>060000-Protección Ambiental</c:v>
                </c:pt>
              </c:strCache>
            </c:strRef>
          </c:cat>
          <c:val>
            <c:numRef>
              <c:f>'8. Explicación Finalidad'!$D$2:$D$3</c:f>
              <c:numCache>
                <c:formatCode>#,##0.00</c:formatCode>
                <c:ptCount val="2"/>
                <c:pt idx="0">
                  <c:v>27909081.239999998</c:v>
                </c:pt>
                <c:pt idx="1">
                  <c:v>131817341.93000001</c:v>
                </c:pt>
              </c:numCache>
            </c:numRef>
          </c:val>
          <c:extLst>
            <c:ext xmlns:c16="http://schemas.microsoft.com/office/drawing/2014/chart" uri="{C3380CC4-5D6E-409C-BE32-E72D297353CC}">
              <c16:uniqueId val="{00000000-49E4-4ED3-B73C-5E30BF2346C5}"/>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'8. Explicación Finalidad'!$F$1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'8. Explicación Finalidad'!$A$2:$A$3</c15:sqref>
                        </c15:formulaRef>
                      </c:ext>
                    </c:extLst>
                    <c:strCache>
                      <c:ptCount val="2"/>
                      <c:pt idx="0">
                        <c:v>010000-Servicios Públicos Generales</c:v>
                      </c:pt>
                      <c:pt idx="1">
                        <c:v>060000-Protección Ambiental</c:v>
                      </c:pt>
                    </c:strCache>
                  </c:strRef>
                </c:cat>
                <c:val>
                  <c:numRef>
                    <c:extLst>
                      <c:ext uri="{02D57815-91ED-43cb-92C2-25804820EDAC}">
                        <c15:formulaRef>
                          <c15:sqref>'8. Explicación Finalidad'!$F$2:$F$3</c15:sqref>
                        </c15:formulaRef>
                      </c:ext>
                    </c:extLst>
                    <c:numCache>
                      <c:formatCode>0.00%</c:formatCode>
                      <c:ptCount val="2"/>
                      <c:pt idx="0">
                        <c:v>0.82394004093383844</c:v>
                      </c:pt>
                      <c:pt idx="1">
                        <c:v>0.86189972670061421</c:v>
                      </c:pt>
                    </c:numCache>
                  </c:numRef>
                </c:val>
                <c:extLst>
                  <c:ext xmlns:c16="http://schemas.microsoft.com/office/drawing/2014/chart" uri="{C3380CC4-5D6E-409C-BE32-E72D297353CC}">
                    <c16:uniqueId val="{00000001-49E4-4ED3-B73C-5E30BF2346C5}"/>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800" b="1" i="0" baseline="0">
                <a:effectLst/>
              </a:rPr>
              <a:t>Porcentaje de ejecución</a:t>
            </a:r>
            <a:endParaRPr lang="es-GT">
              <a:effectLst/>
            </a:endParaRPr>
          </a:p>
          <a:p>
            <a:pPr>
              <a:defRPr/>
            </a:pPr>
            <a:r>
              <a:rPr lang="en-US" sz="1800" b="1" i="0" baseline="0">
                <a:effectLst/>
              </a:rPr>
              <a:t>a diciembre 2024</a:t>
            </a:r>
            <a:endParaRPr lang="es-GT">
              <a:effectLst/>
            </a:endParaRPr>
          </a:p>
        </c:rich>
      </c:tx>
      <c:layout>
        <c:manualLayout>
          <c:xMode val="edge"/>
          <c:yMode val="edge"/>
          <c:x val="0.30604146746799293"/>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2"/>
          <c:order val="1"/>
          <c:tx>
            <c:strRef>
              <c:f>'2. porcentaje de ejecución'!$B$1</c:f>
              <c:strCache>
                <c:ptCount val="1"/>
                <c:pt idx="0">
                  <c:v>EJECUTADO</c:v>
                </c:pt>
              </c:strCache>
            </c:strRef>
          </c:tx>
          <c:spPr>
            <a:solidFill>
              <a:schemeClr val="accent6"/>
            </a:solidFill>
            <a:ln>
              <a:noFill/>
            </a:ln>
            <a:effectLst/>
          </c:spPr>
          <c:invertIfNegative val="0"/>
          <c:dLbls>
            <c:dLbl>
              <c:idx val="0"/>
              <c:layout>
                <c:manualLayout>
                  <c:x val="-1.9493425989128147E-3"/>
                  <c:y val="-2.1906117290508564E-2"/>
                </c:manualLayout>
              </c:layout>
              <c:tx>
                <c:rich>
                  <a:bodyPr/>
                  <a:lstStyle/>
                  <a:p>
                    <a:fld id="{9AAF5EA5-FE50-4895-8C3E-495329987B2C}" type="VALUE">
                      <a:rPr lang="en-US"/>
                      <a:pPr/>
                      <a:t>[VALOR]</a:t>
                    </a:fld>
                    <a:r>
                      <a:rPr lang="en-US"/>
                      <a:t> 85.50%</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58DB-4A80-AD18-3BFD57BA05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 porcentaje de ejecución'!$B$2</c:f>
              <c:numCache>
                <c:formatCode>"Q"#,##0.00_);[Red]\("Q"#,##0.00\)</c:formatCode>
                <c:ptCount val="1"/>
                <c:pt idx="0">
                  <c:v>159726423.16999999</c:v>
                </c:pt>
              </c:numCache>
            </c:numRef>
          </c:val>
          <c:extLst>
            <c:ext xmlns:c16="http://schemas.microsoft.com/office/drawing/2014/chart" uri="{C3380CC4-5D6E-409C-BE32-E72D297353CC}">
              <c16:uniqueId val="{00000001-58DB-4A80-AD18-3BFD57BA05CB}"/>
            </c:ext>
          </c:extLst>
        </c:ser>
        <c:dLbls>
          <c:showLegendKey val="0"/>
          <c:showVal val="0"/>
          <c:showCatName val="0"/>
          <c:showSerName val="0"/>
          <c:showPercent val="0"/>
          <c:showBubbleSize val="0"/>
        </c:dLbls>
        <c:gapWidth val="219"/>
        <c:overlap val="-27"/>
        <c:axId val="1022493807"/>
        <c:axId val="1022492975"/>
        <c:extLst>
          <c:ext xmlns:c15="http://schemas.microsoft.com/office/drawing/2012/chart" uri="{02D57815-91ED-43cb-92C2-25804820EDAC}">
            <c15:filteredBarSeries>
              <c15:ser>
                <c:idx val="1"/>
                <c:order val="0"/>
                <c:tx>
                  <c:strRef>
                    <c:extLst>
                      <c:ext uri="{02D57815-91ED-43cb-92C2-25804820EDAC}">
                        <c15:formulaRef>
                          <c15:sqref>'2. porcentaje de ejecución'!$A$1</c15:sqref>
                        </c15:formulaRef>
                      </c:ext>
                    </c:extLst>
                    <c:strCache>
                      <c:ptCount val="1"/>
                      <c:pt idx="0">
                        <c:v>VIGENTE</c:v>
                      </c:pt>
                    </c:strCache>
                  </c:strRef>
                </c:tx>
                <c:spPr>
                  <a:solidFill>
                    <a:schemeClr val="accent2"/>
                  </a:solidFill>
                  <a:ln>
                    <a:noFill/>
                  </a:ln>
                  <a:effectLst/>
                </c:spPr>
                <c:invertIfNegative val="0"/>
                <c:dLbls>
                  <c:dLbl>
                    <c:idx val="0"/>
                    <c:layout>
                      <c:manualLayout>
                        <c:x val="1.5363879227755131E-2"/>
                        <c:y val="-2.3035366056984277E-2"/>
                      </c:manualLayout>
                    </c:layout>
                    <c:showLegendKey val="0"/>
                    <c:showVal val="1"/>
                    <c:showCatName val="0"/>
                    <c:showSerName val="0"/>
                    <c:showPercent val="0"/>
                    <c:showBubbleSize val="0"/>
                    <c:extLst>
                      <c:ext uri="{CE6537A1-D6FC-4f65-9D91-7224C49458BB}"/>
                      <c:ext xmlns:c16="http://schemas.microsoft.com/office/drawing/2014/chart" uri="{C3380CC4-5D6E-409C-BE32-E72D297353CC}">
                        <c16:uniqueId val="{00000002-58DB-4A80-AD18-3BFD57BA05C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'2. porcentaje de ejecución'!$A$2</c15:sqref>
                        </c15:formulaRef>
                      </c:ext>
                    </c:extLst>
                    <c:numCache>
                      <c:formatCode>"Q"#,##0.00_);[Red]\("Q"#,##0.00\)</c:formatCode>
                      <c:ptCount val="1"/>
                      <c:pt idx="0">
                        <c:v>186810850</c:v>
                      </c:pt>
                    </c:numCache>
                  </c:numRef>
                </c:val>
                <c:extLst>
                  <c:ext xmlns:c16="http://schemas.microsoft.com/office/drawing/2014/chart" uri="{C3380CC4-5D6E-409C-BE32-E72D297353CC}">
                    <c16:uniqueId val="{00000003-58DB-4A80-AD18-3BFD57BA05CB}"/>
                  </c:ext>
                </c:extLst>
              </c15:ser>
            </c15:filteredBarSeries>
            <c15:filteredBarSeries>
              <c15:ser>
                <c:idx val="4"/>
                <c:order val="2"/>
                <c:tx>
                  <c:strRef>
                    <c:extLst xmlns:c15="http://schemas.microsoft.com/office/drawing/2012/chart">
                      <c:ext xmlns:c15="http://schemas.microsoft.com/office/drawing/2012/chart" uri="{02D57815-91ED-43cb-92C2-25804820EDAC}">
                        <c15:formulaRef>
                          <c15:sqref>'2. porcentaje de ejecución'!$C$1</c15:sqref>
                        </c15:formulaRef>
                      </c:ext>
                    </c:extLst>
                    <c:strCache>
                      <c:ptCount val="1"/>
                      <c:pt idx="0">
                        <c:v>% DE EJECUCIÓN</c:v>
                      </c:pt>
                    </c:strCache>
                  </c:strRef>
                </c:tx>
                <c:spPr>
                  <a:solidFill>
                    <a:schemeClr val="accent5"/>
                  </a:solidFill>
                  <a:ln>
                    <a:noFill/>
                  </a:ln>
                  <a:effectLst/>
                </c:spPr>
                <c:invertIfNegative val="0"/>
                <c:val>
                  <c:numRef>
                    <c:extLst xmlns:c15="http://schemas.microsoft.com/office/drawing/2012/chart">
                      <c:ext xmlns:c15="http://schemas.microsoft.com/office/drawing/2012/chart" uri="{02D57815-91ED-43cb-92C2-25804820EDAC}">
                        <c15:formulaRef>
                          <c15:sqref>'2. porcentaje de ejecución'!$C$2</c15:sqref>
                        </c15:formulaRef>
                      </c:ext>
                    </c:extLst>
                    <c:numCache>
                      <c:formatCode>0.00%</c:formatCode>
                      <c:ptCount val="1"/>
                      <c:pt idx="0">
                        <c:v>0.85501684281186019</c:v>
                      </c:pt>
                    </c:numCache>
                  </c:numRef>
                </c:val>
                <c:extLst xmlns:c15="http://schemas.microsoft.com/office/drawing/2012/chart">
                  <c:ext xmlns:c16="http://schemas.microsoft.com/office/drawing/2014/chart" uri="{C3380CC4-5D6E-409C-BE32-E72D297353CC}">
                    <c16:uniqueId val="{00000004-58DB-4A80-AD18-3BFD57BA05CB}"/>
                  </c:ext>
                </c:extLst>
              </c15:ser>
            </c15:filteredBarSeries>
          </c:ext>
        </c:extLst>
      </c:barChart>
      <c:catAx>
        <c:axId val="1022493807"/>
        <c:scaling>
          <c:orientation val="minMax"/>
        </c:scaling>
        <c:delete val="1"/>
        <c:axPos val="b"/>
        <c:numFmt formatCode="General" sourceLinked="1"/>
        <c:majorTickMark val="none"/>
        <c:minorTickMark val="none"/>
        <c:tickLblPos val="nextTo"/>
        <c:crossAx val="1022492975"/>
        <c:crosses val="autoZero"/>
        <c:auto val="1"/>
        <c:lblAlgn val="ctr"/>
        <c:lblOffset val="100"/>
        <c:noMultiLvlLbl val="0"/>
      </c:catAx>
      <c:valAx>
        <c:axId val="1022492975"/>
        <c:scaling>
          <c:orientation val="minMax"/>
        </c:scaling>
        <c:delete val="0"/>
        <c:axPos val="l"/>
        <c:numFmt formatCode="&quot;Q&quot;#,##0.00_);[Red]\(&quot;Q&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022493807"/>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GRUPOS DE GASTO</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'3. Presupuesto por grupos'!$D$1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 Presupuesto por grupos'!$A$2:$A$7</c:f>
              <c:strCache>
                <c:ptCount val="6"/>
                <c:pt idx="0">
                  <c:v>000-Servicios Personales</c:v>
                </c:pt>
                <c:pt idx="1">
                  <c:v>100-Servicios no Personales</c:v>
                </c:pt>
                <c:pt idx="2">
                  <c:v>200-Materiales y Suministros</c:v>
                </c:pt>
                <c:pt idx="3">
                  <c:v>300-Propiedad, Planta, Equipo e Intangibles</c:v>
                </c:pt>
                <c:pt idx="4">
                  <c:v>400-Transferencias Corrientes</c:v>
                </c:pt>
                <c:pt idx="5">
                  <c:v>900-Asignaciones Globales</c:v>
                </c:pt>
              </c:strCache>
            </c:strRef>
          </c:cat>
          <c:val>
            <c:numRef>
              <c:f>'3. Presupuesto por grupos'!$D$2:$D$7</c:f>
              <c:numCache>
                <c:formatCode>#,##0.00</c:formatCode>
                <c:ptCount val="6"/>
                <c:pt idx="0">
                  <c:v>105423570.53</c:v>
                </c:pt>
                <c:pt idx="1">
                  <c:v>21161020.100000001</c:v>
                </c:pt>
                <c:pt idx="2">
                  <c:v>12328955.02</c:v>
                </c:pt>
                <c:pt idx="3">
                  <c:v>8863290.3599999994</c:v>
                </c:pt>
                <c:pt idx="4">
                  <c:v>2931203.03</c:v>
                </c:pt>
                <c:pt idx="5">
                  <c:v>9018384.1300000008</c:v>
                </c:pt>
              </c:numCache>
            </c:numRef>
          </c:val>
          <c:extLst>
            <c:ext xmlns:c16="http://schemas.microsoft.com/office/drawing/2014/chart" uri="{C3380CC4-5D6E-409C-BE32-E72D297353CC}">
              <c16:uniqueId val="{00000000-42EF-4E60-ABA1-C737EF7AF413}"/>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'3. Presupuesto por grupos'!$F$1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'3. Presupuesto por grupos'!$A$2:$A$7</c15:sqref>
                        </c15:formulaRef>
                      </c:ext>
                    </c:extLst>
                    <c:strCache>
                      <c:ptCount val="6"/>
                      <c:pt idx="0">
                        <c:v>000-Servicios Personales</c:v>
                      </c:pt>
                      <c:pt idx="1">
                        <c:v>100-Servicios no Personales</c:v>
                      </c:pt>
                      <c:pt idx="2">
                        <c:v>200-Materiales y Suministros</c:v>
                      </c:pt>
                      <c:pt idx="3">
                        <c:v>300-Propiedad, Planta, Equipo e Intangibles</c:v>
                      </c:pt>
                      <c:pt idx="4">
                        <c:v>400-Transferencias Corrientes</c:v>
                      </c:pt>
                      <c:pt idx="5">
                        <c:v>900-Asignaciones Globales</c:v>
                      </c:pt>
                    </c:strCache>
                  </c:strRef>
                </c:cat>
                <c:val>
                  <c:numRef>
                    <c:extLst>
                      <c:ext uri="{02D57815-91ED-43cb-92C2-25804820EDAC}">
                        <c15:formulaRef>
                          <c15:sqref>'3. Presupuesto por grupos'!$F$2:$F$7</c15:sqref>
                        </c15:formulaRef>
                      </c:ext>
                    </c:extLst>
                    <c:numCache>
                      <c:formatCode>0.00%</c:formatCode>
                      <c:ptCount val="6"/>
                      <c:pt idx="0">
                        <c:v>0.93810434442301749</c:v>
                      </c:pt>
                      <c:pt idx="1">
                        <c:v>0.72553493450305695</c:v>
                      </c:pt>
                      <c:pt idx="2">
                        <c:v>0.75142589633112788</c:v>
                      </c:pt>
                      <c:pt idx="3">
                        <c:v>0.67331990687932941</c:v>
                      </c:pt>
                      <c:pt idx="4">
                        <c:v>0.45345704639065609</c:v>
                      </c:pt>
                      <c:pt idx="5">
                        <c:v>0.97704255056830303</c:v>
                      </c:pt>
                    </c:numCache>
                  </c:numRef>
                </c:val>
                <c:extLst>
                  <c:ext xmlns:c16="http://schemas.microsoft.com/office/drawing/2014/chart" uri="{C3380CC4-5D6E-409C-BE32-E72D297353CC}">
                    <c16:uniqueId val="{00000001-42EF-4E60-ABA1-C737EF7AF413}"/>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GRUPO</a:t>
            </a:r>
            <a:r>
              <a:rPr lang="en-US" baseline="0"/>
              <a:t> 000 SERVICIOS PERSONALES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'4. Presupuesto grupo 000'!$D$1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Presupuesto grupo 000'!$A$2</c:f>
              <c:strCache>
                <c:ptCount val="1"/>
                <c:pt idx="0">
                  <c:v>000-Servicios Personales</c:v>
                </c:pt>
              </c:strCache>
            </c:strRef>
          </c:cat>
          <c:val>
            <c:numRef>
              <c:f>'4. Presupuesto grupo 000'!$D$2</c:f>
              <c:numCache>
                <c:formatCode>#,##0.00</c:formatCode>
                <c:ptCount val="1"/>
                <c:pt idx="0">
                  <c:v>105423570.53</c:v>
                </c:pt>
              </c:numCache>
            </c:numRef>
          </c:val>
          <c:extLst>
            <c:ext xmlns:c16="http://schemas.microsoft.com/office/drawing/2014/chart" uri="{C3380CC4-5D6E-409C-BE32-E72D297353CC}">
              <c16:uniqueId val="{00000000-6A22-43EC-87B1-02F8809708C0}"/>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'4. Presupuesto grupo 000'!$F$1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'4. Presupuesto grupo 000'!$A$2</c15:sqref>
                        </c15:formulaRef>
                      </c:ext>
                    </c:extLst>
                    <c:strCache>
                      <c:ptCount val="1"/>
                      <c:pt idx="0">
                        <c:v>000-Servicios Personales</c:v>
                      </c:pt>
                    </c:strCache>
                  </c:strRef>
                </c:cat>
                <c:val>
                  <c:numRef>
                    <c:extLst>
                      <c:ext uri="{02D57815-91ED-43cb-92C2-25804820EDAC}">
                        <c15:formulaRef>
                          <c15:sqref>'4. Presupuesto grupo 000'!$F$2</c15:sqref>
                        </c15:formulaRef>
                      </c:ext>
                    </c:extLst>
                    <c:numCache>
                      <c:formatCode>0.00%</c:formatCode>
                      <c:ptCount val="1"/>
                      <c:pt idx="0">
                        <c:v>0.93810434442301749</c:v>
                      </c:pt>
                    </c:numCache>
                  </c:numRef>
                </c:val>
                <c:extLst>
                  <c:ext xmlns:c16="http://schemas.microsoft.com/office/drawing/2014/chart" uri="{C3380CC4-5D6E-409C-BE32-E72D297353CC}">
                    <c16:uniqueId val="{00000001-6A22-43EC-87B1-02F8809708C0}"/>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Presupuesto Grupo</a:t>
            </a:r>
            <a:r>
              <a:rPr lang="es-GT" baseline="0"/>
              <a:t> 000</a:t>
            </a:r>
          </a:p>
          <a:p>
            <a:pPr>
              <a:defRPr/>
            </a:pPr>
            <a:r>
              <a:rPr lang="es-GT" baseline="0"/>
              <a:t>Servicios Profesionales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 Presupuesto grupo 000'!$B$1:$E$1</c:f>
              <c:strCache>
                <c:ptCount val="4"/>
                <c:pt idx="0">
                  <c:v>Presupuesto Asignado</c:v>
                </c:pt>
                <c:pt idx="1">
                  <c:v>Presupuesto Vigente </c:v>
                </c:pt>
                <c:pt idx="2">
                  <c:v>Presupuesto Ejecutado</c:v>
                </c:pt>
                <c:pt idx="3">
                  <c:v>Saldo</c:v>
                </c:pt>
              </c:strCache>
            </c:strRef>
          </c:cat>
          <c:val>
            <c:numRef>
              <c:f>'4. Presupuesto grupo 000'!$B$2:$E$2</c:f>
              <c:numCache>
                <c:formatCode>#,##0.00</c:formatCode>
                <c:ptCount val="4"/>
                <c:pt idx="0">
                  <c:v>104284623</c:v>
                </c:pt>
                <c:pt idx="1">
                  <c:v>112379365</c:v>
                </c:pt>
                <c:pt idx="2">
                  <c:v>105423570.53</c:v>
                </c:pt>
                <c:pt idx="3">
                  <c:v>6955794.4699999988</c:v>
                </c:pt>
              </c:numCache>
            </c:numRef>
          </c:val>
          <c:extLst>
            <c:ext xmlns:c16="http://schemas.microsoft.com/office/drawing/2014/chart" uri="{C3380CC4-5D6E-409C-BE32-E72D297353CC}">
              <c16:uniqueId val="{00000000-5A2D-4828-A816-8C4CE9DB4D54}"/>
            </c:ext>
          </c:extLst>
        </c:ser>
        <c:dLbls>
          <c:dLblPos val="outEnd"/>
          <c:showLegendKey val="0"/>
          <c:showVal val="1"/>
          <c:showCatName val="0"/>
          <c:showSerName val="0"/>
          <c:showPercent val="0"/>
          <c:showBubbleSize val="0"/>
        </c:dLbls>
        <c:gapWidth val="182"/>
        <c:axId val="1277317455"/>
        <c:axId val="1277324527"/>
      </c:barChart>
      <c:catAx>
        <c:axId val="1277317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77324527"/>
        <c:crosses val="autoZero"/>
        <c:auto val="1"/>
        <c:lblAlgn val="ctr"/>
        <c:lblOffset val="100"/>
        <c:noMultiLvlLbl val="0"/>
      </c:catAx>
      <c:valAx>
        <c:axId val="1277324527"/>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2773174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1" i="0" u="none" strike="noStrike" baseline="0">
                <a:effectLst/>
              </a:rPr>
              <a:t>PRESUPUESTO GRUPO 300 PROPIEDAD, PLANTA, EQUIPO E INTANGIBLES</a:t>
            </a:r>
            <a:endParaRPr lang="en-US"/>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'6. Presupuesto de inversión'!$D$1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Presupuesto de inversión'!$A$2</c:f>
              <c:strCache>
                <c:ptCount val="1"/>
                <c:pt idx="0">
                  <c:v>300-Propiedad, Planta, Equipo e Intangibles</c:v>
                </c:pt>
              </c:strCache>
            </c:strRef>
          </c:cat>
          <c:val>
            <c:numRef>
              <c:f>'6. Presupuesto de inversión'!$D$2</c:f>
              <c:numCache>
                <c:formatCode>#,##0.00</c:formatCode>
                <c:ptCount val="1"/>
                <c:pt idx="0">
                  <c:v>8863290.3599999994</c:v>
                </c:pt>
              </c:numCache>
            </c:numRef>
          </c:val>
          <c:extLst>
            <c:ext xmlns:c16="http://schemas.microsoft.com/office/drawing/2014/chart" uri="{C3380CC4-5D6E-409C-BE32-E72D297353CC}">
              <c16:uniqueId val="{00000000-0837-4929-B844-E45B68349D42}"/>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'6. Presupuesto de inversión'!$F$1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'6. Presupuesto de inversión'!$A$2</c15:sqref>
                        </c15:formulaRef>
                      </c:ext>
                    </c:extLst>
                    <c:strCache>
                      <c:ptCount val="1"/>
                      <c:pt idx="0">
                        <c:v>300-Propiedad, Planta, Equipo e Intangibles</c:v>
                      </c:pt>
                    </c:strCache>
                  </c:strRef>
                </c:cat>
                <c:val>
                  <c:numRef>
                    <c:extLst>
                      <c:ext uri="{02D57815-91ED-43cb-92C2-25804820EDAC}">
                        <c15:formulaRef>
                          <c15:sqref>'6. Presupuesto de inversión'!$F$2</c15:sqref>
                        </c15:formulaRef>
                      </c:ext>
                    </c:extLst>
                    <c:numCache>
                      <c:formatCode>0.00%</c:formatCode>
                      <c:ptCount val="1"/>
                      <c:pt idx="0">
                        <c:v>0.67331990687932941</c:v>
                      </c:pt>
                    </c:numCache>
                  </c:numRef>
                </c:val>
                <c:extLst>
                  <c:ext xmlns:c16="http://schemas.microsoft.com/office/drawing/2014/chart" uri="{C3380CC4-5D6E-409C-BE32-E72D297353CC}">
                    <c16:uniqueId val="{00000001-0837-4929-B844-E45B68349D42}"/>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Presupuesto</a:t>
            </a:r>
            <a:r>
              <a:rPr lang="es-GT" baseline="0"/>
              <a:t> Grupo 300</a:t>
            </a:r>
          </a:p>
          <a:p>
            <a:pPr>
              <a:defRPr/>
            </a:pPr>
            <a:r>
              <a:rPr lang="es-GT" baseline="0"/>
              <a:t>Propiedad, Planta, Equipos e Intangibles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 Presupuesto de inversión'!$B$1:$E$1</c:f>
              <c:strCache>
                <c:ptCount val="4"/>
                <c:pt idx="0">
                  <c:v>Presupuesto Asignado</c:v>
                </c:pt>
                <c:pt idx="1">
                  <c:v>Presupuesto Vigente </c:v>
                </c:pt>
                <c:pt idx="2">
                  <c:v>Presupuesto Ejecutado</c:v>
                </c:pt>
                <c:pt idx="3">
                  <c:v>Saldo</c:v>
                </c:pt>
              </c:strCache>
            </c:strRef>
          </c:cat>
          <c:val>
            <c:numRef>
              <c:f>'6. Presupuesto de inversión'!$B$2:$E$2</c:f>
              <c:numCache>
                <c:formatCode>#,##0.00</c:formatCode>
                <c:ptCount val="4"/>
                <c:pt idx="0">
                  <c:v>14517565</c:v>
                </c:pt>
                <c:pt idx="1">
                  <c:v>13163565</c:v>
                </c:pt>
                <c:pt idx="2">
                  <c:v>8863290.3599999994</c:v>
                </c:pt>
                <c:pt idx="3">
                  <c:v>4300274.6400000006</c:v>
                </c:pt>
              </c:numCache>
            </c:numRef>
          </c:val>
          <c:extLst>
            <c:ext xmlns:c16="http://schemas.microsoft.com/office/drawing/2014/chart" uri="{C3380CC4-5D6E-409C-BE32-E72D297353CC}">
              <c16:uniqueId val="{00000000-2242-43B4-88AD-8B6B2E1D12BF}"/>
            </c:ext>
          </c:extLst>
        </c:ser>
        <c:dLbls>
          <c:showLegendKey val="0"/>
          <c:showVal val="0"/>
          <c:showCatName val="0"/>
          <c:showSerName val="0"/>
          <c:showPercent val="0"/>
          <c:showBubbleSize val="0"/>
        </c:dLbls>
        <c:gapWidth val="219"/>
        <c:overlap val="-27"/>
        <c:axId val="1122567407"/>
        <c:axId val="1122571151"/>
      </c:barChart>
      <c:catAx>
        <c:axId val="1122567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22571151"/>
        <c:crosses val="autoZero"/>
        <c:auto val="1"/>
        <c:lblAlgn val="ctr"/>
        <c:lblOffset val="100"/>
        <c:noMultiLvlLbl val="0"/>
      </c:catAx>
      <c:valAx>
        <c:axId val="112257115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122567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FINALIDAD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'7. Presupuesto por Finalidad'!$D$1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'7. Presupuesto por Finalidad'!$A$2:$A$3</c:f>
              <c:strCache>
                <c:ptCount val="2"/>
                <c:pt idx="0">
                  <c:v>010000-Servicios Públicos Generales</c:v>
                </c:pt>
                <c:pt idx="1">
                  <c:v>060000-Protección Ambiental</c:v>
                </c:pt>
              </c:strCache>
            </c:strRef>
          </c:cat>
          <c:val>
            <c:numRef>
              <c:f>'7. Presupuesto por Finalidad'!$D$2:$D$3</c:f>
              <c:numCache>
                <c:formatCode>#,##0.00</c:formatCode>
                <c:ptCount val="2"/>
                <c:pt idx="0">
                  <c:v>27909081.239999998</c:v>
                </c:pt>
                <c:pt idx="1">
                  <c:v>131817341.93000001</c:v>
                </c:pt>
              </c:numCache>
            </c:numRef>
          </c:val>
          <c:extLst>
            <c:ext xmlns:c16="http://schemas.microsoft.com/office/drawing/2014/chart" uri="{C3380CC4-5D6E-409C-BE32-E72D297353CC}">
              <c16:uniqueId val="{00000000-7A3B-4A39-96E2-0F1941A3DEBB}"/>
            </c:ext>
          </c:extLst>
        </c:ser>
        <c:dLbls>
          <c:showLegendKey val="0"/>
          <c:showVal val="0"/>
          <c:showCatName val="0"/>
          <c:showSerName val="0"/>
          <c:showPercent val="0"/>
          <c:showBubbleSize val="0"/>
        </c:dLbls>
        <c:gapWidth val="115"/>
        <c:axId val="731575808"/>
        <c:axId val="731574560"/>
        <c:extLst>
          <c:ext xmlns:c15="http://schemas.microsoft.com/office/drawing/2012/chart" uri="{02D57815-91ED-43cb-92C2-25804820EDAC}">
            <c15:filteredBarSeries>
              <c15:ser>
                <c:idx val="1"/>
                <c:order val="1"/>
                <c:tx>
                  <c:strRef>
                    <c:extLst>
                      <c:ext uri="{02D57815-91ED-43cb-92C2-25804820EDAC}">
                        <c15:formulaRef>
                          <c15:sqref>'7. Presupuesto por Finalidad'!$F$1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'7. Presupuesto por Finalidad'!$A$2:$A$3</c15:sqref>
                        </c15:formulaRef>
                      </c:ext>
                    </c:extLst>
                    <c:strCache>
                      <c:ptCount val="2"/>
                      <c:pt idx="0">
                        <c:v>010000-Servicios Públicos Generales</c:v>
                      </c:pt>
                      <c:pt idx="1">
                        <c:v>060000-Protección Ambiental</c:v>
                      </c:pt>
                    </c:strCache>
                  </c:strRef>
                </c:cat>
                <c:val>
                  <c:numRef>
                    <c:extLst>
                      <c:ext uri="{02D57815-91ED-43cb-92C2-25804820EDAC}">
                        <c15:formulaRef>
                          <c15:sqref>'7. Presupuesto por Finalidad'!$F$2:$F$3</c15:sqref>
                        </c15:formulaRef>
                      </c:ext>
                    </c:extLst>
                    <c:numCache>
                      <c:formatCode>0.00%</c:formatCode>
                      <c:ptCount val="2"/>
                      <c:pt idx="0">
                        <c:v>0.82394004093383844</c:v>
                      </c:pt>
                      <c:pt idx="1">
                        <c:v>0.86189972670061421</c:v>
                      </c:pt>
                    </c:numCache>
                  </c:numRef>
                </c:val>
                <c:extLst>
                  <c:ext xmlns:c16="http://schemas.microsoft.com/office/drawing/2014/chart" uri="{C3380CC4-5D6E-409C-BE32-E72D297353CC}">
                    <c16:uniqueId val="{00000001-7A3B-4A39-96E2-0F1941A3DEBB}"/>
                  </c:ext>
                </c:extLst>
              </c15:ser>
            </c15:filteredBarSeries>
          </c:ext>
        </c:extLst>
      </c:barChart>
      <c:catAx>
        <c:axId val="73157580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PRESUPUESTO POR FINALIDAD</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'8. Explicación Finalidad'!$D$1</c:f>
              <c:strCache>
                <c:ptCount val="1"/>
                <c:pt idx="0">
                  <c:v>Presupuesto Ejecutado</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'8. Explicación Finalidad'!$A$2:$A$3</c:f>
              <c:strCache>
                <c:ptCount val="2"/>
                <c:pt idx="0">
                  <c:v>010000-Servicios Públicos Generales</c:v>
                </c:pt>
                <c:pt idx="1">
                  <c:v>060000-Protección Ambiental</c:v>
                </c:pt>
              </c:strCache>
            </c:strRef>
          </c:cat>
          <c:val>
            <c:numRef>
              <c:f>'8. Explicación Finalidad'!$D$2:$D$3</c:f>
              <c:numCache>
                <c:formatCode>#,##0.00</c:formatCode>
                <c:ptCount val="2"/>
                <c:pt idx="0">
                  <c:v>27909081.239999998</c:v>
                </c:pt>
                <c:pt idx="1">
                  <c:v>131817341.93000001</c:v>
                </c:pt>
              </c:numCache>
            </c:numRef>
          </c:val>
          <c:extLst>
            <c:ext xmlns:c16="http://schemas.microsoft.com/office/drawing/2014/chart" uri="{C3380CC4-5D6E-409C-BE32-E72D297353CC}">
              <c16:uniqueId val="{00000000-2180-464A-A7F1-57DC1AC9C82D}"/>
            </c:ext>
          </c:extLst>
        </c:ser>
        <c:dLbls>
          <c:showLegendKey val="0"/>
          <c:showVal val="0"/>
          <c:showCatName val="0"/>
          <c:showSerName val="0"/>
          <c:showPercent val="0"/>
          <c:showBubbleSize val="0"/>
        </c:dLbls>
        <c:gapWidth val="115"/>
        <c:overlap val="-20"/>
        <c:axId val="731575808"/>
        <c:axId val="731574560"/>
        <c:extLst>
          <c:ext xmlns:c15="http://schemas.microsoft.com/office/drawing/2012/chart" uri="{02D57815-91ED-43cb-92C2-25804820EDAC}">
            <c15:filteredBarSeries>
              <c15:ser>
                <c:idx val="1"/>
                <c:order val="1"/>
                <c:tx>
                  <c:strRef>
                    <c:extLst>
                      <c:ext uri="{02D57815-91ED-43cb-92C2-25804820EDAC}">
                        <c15:formulaRef>
                          <c15:sqref>'8. Explicación Finalidad'!$F$1</c15:sqref>
                        </c15:formulaRef>
                      </c:ext>
                    </c:extLst>
                    <c:strCache>
                      <c:ptCount val="1"/>
                      <c:pt idx="0">
                        <c:v>Porcentaje</c:v>
                      </c:pt>
                    </c:strCache>
                  </c:strRef>
                </c:tx>
                <c:spPr>
                  <a:gradFill rotWithShape="1">
                    <a:gsLst>
                      <a:gs pos="0">
                        <a:schemeClr val="accent5">
                          <a:tint val="77000"/>
                          <a:shade val="51000"/>
                          <a:satMod val="130000"/>
                        </a:schemeClr>
                      </a:gs>
                      <a:gs pos="80000">
                        <a:schemeClr val="accent5">
                          <a:tint val="77000"/>
                          <a:shade val="93000"/>
                          <a:satMod val="130000"/>
                        </a:schemeClr>
                      </a:gs>
                      <a:gs pos="100000">
                        <a:schemeClr val="accent5">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extLst>
                      <c:ext uri="{02D57815-91ED-43cb-92C2-25804820EDAC}">
                        <c15:formulaRef>
                          <c15:sqref>'8. Explicación Finalidad'!$A$2:$A$3</c15:sqref>
                        </c15:formulaRef>
                      </c:ext>
                    </c:extLst>
                    <c:strCache>
                      <c:ptCount val="2"/>
                      <c:pt idx="0">
                        <c:v>010000-Servicios Públicos Generales</c:v>
                      </c:pt>
                      <c:pt idx="1">
                        <c:v>060000-Protección Ambiental</c:v>
                      </c:pt>
                    </c:strCache>
                  </c:strRef>
                </c:cat>
                <c:val>
                  <c:numRef>
                    <c:extLst>
                      <c:ext uri="{02D57815-91ED-43cb-92C2-25804820EDAC}">
                        <c15:formulaRef>
                          <c15:sqref>'8. Explicación Finalidad'!$F$2:$F$3</c15:sqref>
                        </c15:formulaRef>
                      </c:ext>
                    </c:extLst>
                    <c:numCache>
                      <c:formatCode>0.00%</c:formatCode>
                      <c:ptCount val="2"/>
                      <c:pt idx="0">
                        <c:v>0.82394004093383844</c:v>
                      </c:pt>
                      <c:pt idx="1">
                        <c:v>0.86189972670061421</c:v>
                      </c:pt>
                    </c:numCache>
                  </c:numRef>
                </c:val>
                <c:extLst>
                  <c:ext xmlns:c16="http://schemas.microsoft.com/office/drawing/2014/chart" uri="{C3380CC4-5D6E-409C-BE32-E72D297353CC}">
                    <c16:uniqueId val="{00000001-2180-464A-A7F1-57DC1AC9C82D}"/>
                  </c:ext>
                </c:extLst>
              </c15:ser>
            </c15:filteredBarSeries>
          </c:ext>
        </c:extLst>
      </c:barChart>
      <c:catAx>
        <c:axId val="731575808"/>
        <c:scaling>
          <c:orientation val="minMax"/>
        </c:scaling>
        <c:delete val="0"/>
        <c:axPos val="l"/>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4560"/>
        <c:crosses val="autoZero"/>
        <c:auto val="1"/>
        <c:lblAlgn val="ctr"/>
        <c:lblOffset val="100"/>
        <c:noMultiLvlLbl val="0"/>
      </c:catAx>
      <c:valAx>
        <c:axId val="731574560"/>
        <c:scaling>
          <c:orientation val="minMax"/>
        </c:scaling>
        <c:delete val="0"/>
        <c:axPos val="b"/>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731575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withinLinearReversed" id="25">
  <a:schemeClr val="accent5"/>
</cs:colorStyle>
</file>

<file path=xl/charts/colors12.xml><?xml version="1.0" encoding="utf-8"?>
<cs:colorStyle xmlns:cs="http://schemas.microsoft.com/office/drawing/2012/chartStyle" xmlns:a="http://schemas.openxmlformats.org/drawingml/2006/main" meth="withinLinearReversed" id="25">
  <a:schemeClr val="accent5"/>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withinLinearReversed" id="25">
  <a:schemeClr val="accent5"/>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withinLinearReversed" id="25">
  <a:schemeClr val="accent5"/>
</cs:colorStyle>
</file>

<file path=xl/charts/colors17.xml><?xml version="1.0" encoding="utf-8"?>
<cs:colorStyle xmlns:cs="http://schemas.microsoft.com/office/drawing/2012/chartStyle" xmlns:a="http://schemas.openxmlformats.org/drawingml/2006/main" meth="withinLinearReversed" id="25">
  <a:schemeClr val="accent5"/>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5">
  <a:schemeClr val="accent5"/>
</cs:colorStyle>
</file>

<file path=xl/charts/colors4.xml><?xml version="1.0" encoding="utf-8"?>
<cs:colorStyle xmlns:cs="http://schemas.microsoft.com/office/drawing/2012/chartStyle" xmlns:a="http://schemas.openxmlformats.org/drawingml/2006/main" meth="withinLinearReversed" id="25">
  <a:schemeClr val="accent5"/>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Reversed" id="25">
  <a:schemeClr val="accent5"/>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5">
  <a:schemeClr val="accent5"/>
</cs:colorStyle>
</file>

<file path=xl/charts/colors9.xml><?xml version="1.0" encoding="utf-8"?>
<cs:colorStyle xmlns:cs="http://schemas.microsoft.com/office/drawing/2012/chartStyle" xmlns:a="http://schemas.openxmlformats.org/drawingml/2006/main" meth="withinLinearReversed" id="25">
  <a:schemeClr val="accent5"/>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2.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7.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4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0</xdr:col>
      <xdr:colOff>140757</xdr:colOff>
      <xdr:row>20</xdr:row>
      <xdr:rowOff>175682</xdr:rowOff>
    </xdr:from>
    <xdr:to>
      <xdr:col>7</xdr:col>
      <xdr:colOff>607483</xdr:colOff>
      <xdr:row>39</xdr:row>
      <xdr:rowOff>70908</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175682</xdr:rowOff>
    </xdr:from>
    <xdr:to>
      <xdr:col>5</xdr:col>
      <xdr:colOff>607483</xdr:colOff>
      <xdr:row>65</xdr:row>
      <xdr:rowOff>70908</xdr:rowOff>
    </xdr:to>
    <xdr:graphicFrame macro="">
      <xdr:nvGraphicFramePr>
        <xdr:cNvPr id="3" name="Gráfico 2">
          <a:extLst>
            <a:ext uri="{FF2B5EF4-FFF2-40B4-BE49-F238E27FC236}">
              <a16:creationId xmlns:a16="http://schemas.microsoft.com/office/drawing/2014/main" id="{397B726B-C165-4BE5-B33B-D4C7F51741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266700</xdr:colOff>
      <xdr:row>70</xdr:row>
      <xdr:rowOff>200024</xdr:rowOff>
    </xdr:from>
    <xdr:to>
      <xdr:col>18</xdr:col>
      <xdr:colOff>0</xdr:colOff>
      <xdr:row>83</xdr:row>
      <xdr:rowOff>190499</xdr:rowOff>
    </xdr:to>
    <xdr:graphicFrame macro="">
      <xdr:nvGraphicFramePr>
        <xdr:cNvPr id="4" name="Gráfico 3">
          <a:extLst>
            <a:ext uri="{FF2B5EF4-FFF2-40B4-BE49-F238E27FC236}">
              <a16:creationId xmlns:a16="http://schemas.microsoft.com/office/drawing/2014/main" id="{59AEE89E-4B92-454D-B525-F40DEDC0E2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719137</xdr:colOff>
      <xdr:row>102</xdr:row>
      <xdr:rowOff>57149</xdr:rowOff>
    </xdr:from>
    <xdr:to>
      <xdr:col>16</xdr:col>
      <xdr:colOff>35718</xdr:colOff>
      <xdr:row>114</xdr:row>
      <xdr:rowOff>154781</xdr:rowOff>
    </xdr:to>
    <xdr:graphicFrame macro="">
      <xdr:nvGraphicFramePr>
        <xdr:cNvPr id="5" name="Gráfico 4">
          <a:extLst>
            <a:ext uri="{FF2B5EF4-FFF2-40B4-BE49-F238E27FC236}">
              <a16:creationId xmlns:a16="http://schemas.microsoft.com/office/drawing/2014/main" id="{B9F4C655-E43B-4254-852B-1637B0D25F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654841</xdr:colOff>
      <xdr:row>125</xdr:row>
      <xdr:rowOff>9524</xdr:rowOff>
    </xdr:from>
    <xdr:to>
      <xdr:col>14</xdr:col>
      <xdr:colOff>285749</xdr:colOff>
      <xdr:row>152</xdr:row>
      <xdr:rowOff>119061</xdr:rowOff>
    </xdr:to>
    <xdr:graphicFrame macro="">
      <xdr:nvGraphicFramePr>
        <xdr:cNvPr id="6" name="Gráfico 5">
          <a:extLst>
            <a:ext uri="{FF2B5EF4-FFF2-40B4-BE49-F238E27FC236}">
              <a16:creationId xmlns:a16="http://schemas.microsoft.com/office/drawing/2014/main" id="{D5863E25-C8AB-41B8-95BE-3E634BF024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266699</xdr:colOff>
      <xdr:row>160</xdr:row>
      <xdr:rowOff>0</xdr:rowOff>
    </xdr:from>
    <xdr:to>
      <xdr:col>18</xdr:col>
      <xdr:colOff>190500</xdr:colOff>
      <xdr:row>167</xdr:row>
      <xdr:rowOff>119062</xdr:rowOff>
    </xdr:to>
    <xdr:graphicFrame macro="">
      <xdr:nvGraphicFramePr>
        <xdr:cNvPr id="7" name="Gráfico 6">
          <a:extLst>
            <a:ext uri="{FF2B5EF4-FFF2-40B4-BE49-F238E27FC236}">
              <a16:creationId xmlns:a16="http://schemas.microsoft.com/office/drawing/2014/main" id="{3DD7D21A-0696-477F-9151-23CA9B28D6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744140</xdr:colOff>
      <xdr:row>175</xdr:row>
      <xdr:rowOff>140492</xdr:rowOff>
    </xdr:from>
    <xdr:to>
      <xdr:col>7</xdr:col>
      <xdr:colOff>738187</xdr:colOff>
      <xdr:row>201</xdr:row>
      <xdr:rowOff>59529</xdr:rowOff>
    </xdr:to>
    <xdr:graphicFrame macro="">
      <xdr:nvGraphicFramePr>
        <xdr:cNvPr id="8" name="Gráfico 7">
          <a:extLst>
            <a:ext uri="{FF2B5EF4-FFF2-40B4-BE49-F238E27FC236}">
              <a16:creationId xmlns:a16="http://schemas.microsoft.com/office/drawing/2014/main" id="{AB503FE8-A21D-41C2-8A99-D27B968F26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xdr:colOff>
      <xdr:row>217</xdr:row>
      <xdr:rowOff>128586</xdr:rowOff>
    </xdr:from>
    <xdr:to>
      <xdr:col>6</xdr:col>
      <xdr:colOff>726281</xdr:colOff>
      <xdr:row>240</xdr:row>
      <xdr:rowOff>178594</xdr:rowOff>
    </xdr:to>
    <xdr:graphicFrame macro="">
      <xdr:nvGraphicFramePr>
        <xdr:cNvPr id="9" name="Gráfico 8">
          <a:extLst>
            <a:ext uri="{FF2B5EF4-FFF2-40B4-BE49-F238E27FC236}">
              <a16:creationId xmlns:a16="http://schemas.microsoft.com/office/drawing/2014/main" id="{7BC2EDB2-AE05-48FB-A7E2-22AED31985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266700</xdr:colOff>
      <xdr:row>245</xdr:row>
      <xdr:rowOff>200024</xdr:rowOff>
    </xdr:from>
    <xdr:to>
      <xdr:col>17</xdr:col>
      <xdr:colOff>0</xdr:colOff>
      <xdr:row>252</xdr:row>
      <xdr:rowOff>59530</xdr:rowOff>
    </xdr:to>
    <xdr:graphicFrame macro="">
      <xdr:nvGraphicFramePr>
        <xdr:cNvPr id="10" name="Gráfico 9">
          <a:extLst>
            <a:ext uri="{FF2B5EF4-FFF2-40B4-BE49-F238E27FC236}">
              <a16:creationId xmlns:a16="http://schemas.microsoft.com/office/drawing/2014/main" id="{8652C32B-4F26-4798-929D-03053823B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254000</xdr:colOff>
      <xdr:row>1</xdr:row>
      <xdr:rowOff>111126</xdr:rowOff>
    </xdr:from>
    <xdr:to>
      <xdr:col>2</xdr:col>
      <xdr:colOff>1165885</xdr:colOff>
      <xdr:row>8</xdr:row>
      <xdr:rowOff>158750</xdr:rowOff>
    </xdr:to>
    <xdr:pic>
      <xdr:nvPicPr>
        <xdr:cNvPr id="12" name="Imagen 11">
          <a:extLst>
            <a:ext uri="{FF2B5EF4-FFF2-40B4-BE49-F238E27FC236}">
              <a16:creationId xmlns:a16="http://schemas.microsoft.com/office/drawing/2014/main" id="{A96AB47F-AFDE-4A55-8110-26FCA8C31D6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54000" y="301626"/>
          <a:ext cx="4483760" cy="1381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175682</xdr:rowOff>
    </xdr:from>
    <xdr:to>
      <xdr:col>5</xdr:col>
      <xdr:colOff>607483</xdr:colOff>
      <xdr:row>21</xdr:row>
      <xdr:rowOff>70908</xdr:rowOff>
    </xdr:to>
    <xdr:graphicFrame macro="">
      <xdr:nvGraphicFramePr>
        <xdr:cNvPr id="2" name="Grá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266700</xdr:colOff>
      <xdr:row>1</xdr:row>
      <xdr:rowOff>200024</xdr:rowOff>
    </xdr:from>
    <xdr:to>
      <xdr:col>18</xdr:col>
      <xdr:colOff>0</xdr:colOff>
      <xdr:row>14</xdr:row>
      <xdr:rowOff>190499</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719137</xdr:colOff>
      <xdr:row>0</xdr:row>
      <xdr:rowOff>57149</xdr:rowOff>
    </xdr:from>
    <xdr:to>
      <xdr:col>17</xdr:col>
      <xdr:colOff>35718</xdr:colOff>
      <xdr:row>12</xdr:row>
      <xdr:rowOff>154781</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654841</xdr:colOff>
      <xdr:row>23</xdr:row>
      <xdr:rowOff>9524</xdr:rowOff>
    </xdr:from>
    <xdr:to>
      <xdr:col>15</xdr:col>
      <xdr:colOff>285749</xdr:colOff>
      <xdr:row>50</xdr:row>
      <xdr:rowOff>119061</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266699</xdr:colOff>
      <xdr:row>1</xdr:row>
      <xdr:rowOff>0</xdr:rowOff>
    </xdr:from>
    <xdr:to>
      <xdr:col>18</xdr:col>
      <xdr:colOff>190500</xdr:colOff>
      <xdr:row>8</xdr:row>
      <xdr:rowOff>119062</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744140</xdr:colOff>
      <xdr:row>16</xdr:row>
      <xdr:rowOff>140492</xdr:rowOff>
    </xdr:from>
    <xdr:to>
      <xdr:col>7</xdr:col>
      <xdr:colOff>738187</xdr:colOff>
      <xdr:row>42</xdr:row>
      <xdr:rowOff>59529</xdr:rowOff>
    </xdr:to>
    <xdr:graphicFrame macro="">
      <xdr:nvGraphicFramePr>
        <xdr:cNvPr id="4" name="Gráfico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xdr:colOff>
      <xdr:row>12</xdr:row>
      <xdr:rowOff>128586</xdr:rowOff>
    </xdr:from>
    <xdr:to>
      <xdr:col>6</xdr:col>
      <xdr:colOff>726281</xdr:colOff>
      <xdr:row>35</xdr:row>
      <xdr:rowOff>178594</xdr:rowOff>
    </xdr:to>
    <xdr:graphicFrame macro="">
      <xdr:nvGraphicFramePr>
        <xdr:cNvPr id="2" name="Gráfico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6</xdr:col>
      <xdr:colOff>266700</xdr:colOff>
      <xdr:row>1</xdr:row>
      <xdr:rowOff>200024</xdr:rowOff>
    </xdr:from>
    <xdr:to>
      <xdr:col>17</xdr:col>
      <xdr:colOff>0</xdr:colOff>
      <xdr:row>8</xdr:row>
      <xdr:rowOff>59530</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1:P264"/>
  <sheetViews>
    <sheetView tabSelected="1" view="pageBreakPreview" topLeftCell="A235" zoomScale="60" zoomScaleNormal="100" workbookViewId="0">
      <selection activeCell="F171" sqref="F171"/>
    </sheetView>
  </sheetViews>
  <sheetFormatPr baseColWidth="10" defaultRowHeight="15" x14ac:dyDescent="0.25"/>
  <cols>
    <col min="1" max="1" width="29.85546875" customWidth="1"/>
    <col min="2" max="2" width="23.7109375" customWidth="1"/>
    <col min="3" max="3" width="24.28515625" customWidth="1"/>
    <col min="4" max="4" width="23.5703125" customWidth="1"/>
    <col min="5" max="5" width="26" customWidth="1"/>
    <col min="6" max="6" width="15.7109375" customWidth="1"/>
  </cols>
  <sheetData>
    <row r="11" spans="2:12" ht="15.75" thickBot="1" x14ac:dyDescent="0.3"/>
    <row r="12" spans="2:12" x14ac:dyDescent="0.25">
      <c r="B12" s="19" t="s">
        <v>29</v>
      </c>
      <c r="C12" s="20"/>
      <c r="D12" s="20"/>
      <c r="E12" s="20"/>
      <c r="F12" s="20"/>
      <c r="G12" s="20"/>
      <c r="H12" s="20"/>
      <c r="I12" s="20"/>
      <c r="J12" s="20"/>
      <c r="K12" s="20"/>
      <c r="L12" s="21"/>
    </row>
    <row r="13" spans="2:12" x14ac:dyDescent="0.25">
      <c r="B13" s="22"/>
      <c r="C13" s="23"/>
      <c r="D13" s="23"/>
      <c r="E13" s="23"/>
      <c r="F13" s="23"/>
      <c r="G13" s="23"/>
      <c r="H13" s="23"/>
      <c r="I13" s="23"/>
      <c r="J13" s="23"/>
      <c r="K13" s="23"/>
      <c r="L13" s="24"/>
    </row>
    <row r="14" spans="2:12" x14ac:dyDescent="0.25">
      <c r="B14" s="22"/>
      <c r="C14" s="23"/>
      <c r="D14" s="23"/>
      <c r="E14" s="23"/>
      <c r="F14" s="23"/>
      <c r="G14" s="23"/>
      <c r="H14" s="23"/>
      <c r="I14" s="23"/>
      <c r="J14" s="23"/>
      <c r="K14" s="23"/>
      <c r="L14" s="24"/>
    </row>
    <row r="15" spans="2:12" ht="15.75" thickBot="1" x14ac:dyDescent="0.3">
      <c r="B15" s="25"/>
      <c r="C15" s="26"/>
      <c r="D15" s="26"/>
      <c r="E15" s="26"/>
      <c r="F15" s="26"/>
      <c r="G15" s="26"/>
      <c r="H15" s="26"/>
      <c r="I15" s="26"/>
      <c r="J15" s="26"/>
      <c r="K15" s="26"/>
      <c r="L15" s="27"/>
    </row>
    <row r="18" spans="1:12" ht="15.75" thickBot="1" x14ac:dyDescent="0.3"/>
    <row r="19" spans="1:12" ht="15.75" thickBot="1" x14ac:dyDescent="0.3">
      <c r="A19" s="1" t="s">
        <v>0</v>
      </c>
      <c r="B19" s="2" t="s">
        <v>1</v>
      </c>
      <c r="C19" s="2" t="s">
        <v>2</v>
      </c>
      <c r="D19" s="2" t="s">
        <v>3</v>
      </c>
      <c r="E19" s="2" t="s">
        <v>4</v>
      </c>
    </row>
    <row r="20" spans="1:12" ht="15.75" thickBot="1" x14ac:dyDescent="0.3">
      <c r="A20" s="3">
        <v>277580000</v>
      </c>
      <c r="B20" s="15">
        <v>186810850</v>
      </c>
      <c r="C20" s="16">
        <v>159726423.16999999</v>
      </c>
      <c r="D20" s="16">
        <v>27084426.829999998</v>
      </c>
      <c r="E20" s="5">
        <f>+C20/B20</f>
        <v>0.85501684281186019</v>
      </c>
    </row>
    <row r="27" spans="1:12" ht="15" customHeight="1" x14ac:dyDescent="0.25">
      <c r="I27" s="17" t="s">
        <v>24</v>
      </c>
      <c r="J27" s="17"/>
      <c r="K27" s="17"/>
      <c r="L27" s="17"/>
    </row>
    <row r="28" spans="1:12" x14ac:dyDescent="0.25">
      <c r="I28" s="17"/>
      <c r="J28" s="17"/>
      <c r="K28" s="17"/>
      <c r="L28" s="17"/>
    </row>
    <row r="29" spans="1:12" x14ac:dyDescent="0.25">
      <c r="I29" s="17"/>
      <c r="J29" s="17"/>
      <c r="K29" s="17"/>
      <c r="L29" s="17"/>
    </row>
    <row r="30" spans="1:12" x14ac:dyDescent="0.25">
      <c r="I30" s="17"/>
      <c r="J30" s="17"/>
      <c r="K30" s="17"/>
      <c r="L30" s="17"/>
    </row>
    <row r="31" spans="1:12" x14ac:dyDescent="0.25">
      <c r="I31" s="17"/>
      <c r="J31" s="17"/>
      <c r="K31" s="17"/>
      <c r="L31" s="17"/>
    </row>
    <row r="32" spans="1:12" x14ac:dyDescent="0.25">
      <c r="I32" s="17"/>
      <c r="J32" s="17"/>
      <c r="K32" s="17"/>
      <c r="L32" s="17"/>
    </row>
    <row r="33" spans="1:16" x14ac:dyDescent="0.25">
      <c r="I33" s="17"/>
      <c r="J33" s="17"/>
      <c r="K33" s="17"/>
      <c r="L33" s="17"/>
    </row>
    <row r="34" spans="1:16" x14ac:dyDescent="0.25">
      <c r="I34" s="17"/>
      <c r="J34" s="17"/>
      <c r="K34" s="17"/>
      <c r="L34" s="17"/>
    </row>
    <row r="35" spans="1:16" x14ac:dyDescent="0.25">
      <c r="P35">
        <v>1</v>
      </c>
    </row>
    <row r="44" spans="1:16" ht="15.75" thickBot="1" x14ac:dyDescent="0.3"/>
    <row r="45" spans="1:16" ht="15.75" thickBot="1" x14ac:dyDescent="0.3">
      <c r="A45" s="2" t="s">
        <v>1</v>
      </c>
      <c r="B45" s="2" t="s">
        <v>2</v>
      </c>
      <c r="C45" s="2" t="s">
        <v>4</v>
      </c>
    </row>
    <row r="46" spans="1:16" ht="15.75" thickBot="1" x14ac:dyDescent="0.3">
      <c r="A46" s="3">
        <f>('1. ejecución total'!B46)</f>
        <v>159726423.16999999</v>
      </c>
      <c r="B46" s="4">
        <v>159726423.16999999</v>
      </c>
      <c r="C46" s="5">
        <f>+B46/A46</f>
        <v>1</v>
      </c>
    </row>
    <row r="53" spans="7:10" x14ac:dyDescent="0.25">
      <c r="G53" s="17" t="s">
        <v>25</v>
      </c>
      <c r="H53" s="17"/>
      <c r="I53" s="17"/>
      <c r="J53" s="17"/>
    </row>
    <row r="54" spans="7:10" x14ac:dyDescent="0.25">
      <c r="G54" s="17"/>
      <c r="H54" s="17"/>
      <c r="I54" s="17"/>
      <c r="J54" s="17"/>
    </row>
    <row r="55" spans="7:10" x14ac:dyDescent="0.25">
      <c r="G55" s="17"/>
      <c r="H55" s="17"/>
      <c r="I55" s="17"/>
      <c r="J55" s="17"/>
    </row>
    <row r="56" spans="7:10" x14ac:dyDescent="0.25">
      <c r="G56" s="17"/>
      <c r="H56" s="17"/>
      <c r="I56" s="17"/>
      <c r="J56" s="17"/>
    </row>
    <row r="57" spans="7:10" x14ac:dyDescent="0.25">
      <c r="G57" s="17"/>
      <c r="H57" s="17"/>
      <c r="I57" s="17"/>
      <c r="J57" s="17"/>
    </row>
    <row r="58" spans="7:10" x14ac:dyDescent="0.25">
      <c r="G58" s="17"/>
      <c r="H58" s="17"/>
      <c r="I58" s="17"/>
      <c r="J58" s="17"/>
    </row>
    <row r="59" spans="7:10" x14ac:dyDescent="0.25">
      <c r="G59" s="17"/>
      <c r="H59" s="17"/>
      <c r="I59" s="17"/>
      <c r="J59" s="17"/>
    </row>
    <row r="60" spans="7:10" x14ac:dyDescent="0.25">
      <c r="G60" s="17"/>
      <c r="H60" s="17"/>
      <c r="I60" s="17"/>
      <c r="J60" s="17"/>
    </row>
    <row r="69" spans="1:6" ht="15.75" thickBot="1" x14ac:dyDescent="0.3"/>
    <row r="70" spans="1:6" ht="15.75" thickBot="1" x14ac:dyDescent="0.3">
      <c r="A70" s="6" t="s">
        <v>5</v>
      </c>
      <c r="B70" s="7" t="s">
        <v>16</v>
      </c>
      <c r="C70" s="7" t="s">
        <v>6</v>
      </c>
      <c r="D70" s="7" t="s">
        <v>7</v>
      </c>
      <c r="E70" s="7" t="s">
        <v>17</v>
      </c>
      <c r="F70" s="7" t="s">
        <v>8</v>
      </c>
    </row>
    <row r="71" spans="1:6" ht="30.75" thickBot="1" x14ac:dyDescent="0.3">
      <c r="A71" s="8" t="s">
        <v>9</v>
      </c>
      <c r="B71" s="9">
        <v>104284623</v>
      </c>
      <c r="C71" s="9">
        <v>112379365</v>
      </c>
      <c r="D71" s="9">
        <v>105423570.53</v>
      </c>
      <c r="E71" s="9">
        <f>+C71-D71</f>
        <v>6955794.4699999988</v>
      </c>
      <c r="F71" s="12">
        <f>+D71/C71</f>
        <v>0.93810434442301749</v>
      </c>
    </row>
    <row r="72" spans="1:6" ht="30.75" thickBot="1" x14ac:dyDescent="0.3">
      <c r="A72" s="8" t="s">
        <v>10</v>
      </c>
      <c r="B72" s="9">
        <v>84620982</v>
      </c>
      <c r="C72" s="9">
        <v>29166094</v>
      </c>
      <c r="D72" s="9">
        <v>21161020.100000001</v>
      </c>
      <c r="E72" s="9">
        <f t="shared" ref="E72:E76" si="0">+C72-D72</f>
        <v>8005073.8999999985</v>
      </c>
      <c r="F72" s="12">
        <f t="shared" ref="F72:F76" si="1">+D72/C72</f>
        <v>0.72553493450305695</v>
      </c>
    </row>
    <row r="73" spans="1:6" ht="30.75" thickBot="1" x14ac:dyDescent="0.3">
      <c r="A73" s="8" t="s">
        <v>11</v>
      </c>
      <c r="B73" s="9">
        <v>66386242</v>
      </c>
      <c r="C73" s="9">
        <v>16407413</v>
      </c>
      <c r="D73" s="9">
        <v>12328955.02</v>
      </c>
      <c r="E73" s="9">
        <f t="shared" si="0"/>
        <v>4078457.9800000004</v>
      </c>
      <c r="F73" s="12">
        <f t="shared" si="1"/>
        <v>0.75142589633112788</v>
      </c>
    </row>
    <row r="74" spans="1:6" ht="45.75" thickBot="1" x14ac:dyDescent="0.3">
      <c r="A74" s="8" t="s">
        <v>12</v>
      </c>
      <c r="B74" s="9">
        <v>14517565</v>
      </c>
      <c r="C74" s="9">
        <v>13163565</v>
      </c>
      <c r="D74" s="9">
        <v>8863290.3599999994</v>
      </c>
      <c r="E74" s="9">
        <f t="shared" si="0"/>
        <v>4300274.6400000006</v>
      </c>
      <c r="F74" s="12">
        <f t="shared" si="1"/>
        <v>0.67331990687932941</v>
      </c>
    </row>
    <row r="75" spans="1:6" ht="45.75" thickBot="1" x14ac:dyDescent="0.3">
      <c r="A75" s="8" t="s">
        <v>13</v>
      </c>
      <c r="B75" s="9">
        <v>5534025</v>
      </c>
      <c r="C75" s="9">
        <v>6464125</v>
      </c>
      <c r="D75" s="9">
        <v>2931203.03</v>
      </c>
      <c r="E75" s="9">
        <f t="shared" si="0"/>
        <v>3532921.97</v>
      </c>
      <c r="F75" s="12">
        <f t="shared" si="1"/>
        <v>0.45345704639065609</v>
      </c>
    </row>
    <row r="76" spans="1:6" ht="30.75" thickBot="1" x14ac:dyDescent="0.3">
      <c r="A76" s="8" t="s">
        <v>14</v>
      </c>
      <c r="B76" s="9">
        <v>2236563</v>
      </c>
      <c r="C76" s="9">
        <v>9230288</v>
      </c>
      <c r="D76" s="9">
        <v>9018384.1300000008</v>
      </c>
      <c r="E76" s="9">
        <f t="shared" si="0"/>
        <v>211903.86999999918</v>
      </c>
      <c r="F76" s="12">
        <f t="shared" si="1"/>
        <v>0.97704255056830303</v>
      </c>
    </row>
    <row r="77" spans="1:6" ht="15.75" thickBot="1" x14ac:dyDescent="0.3">
      <c r="A77" s="10" t="s">
        <v>15</v>
      </c>
      <c r="B77" s="11">
        <f>SUM(B71:B76)</f>
        <v>277580000</v>
      </c>
      <c r="C77" s="11">
        <f>SUM(C71:C76)</f>
        <v>186810850</v>
      </c>
      <c r="D77" s="11">
        <f>SUM(D71:D76)</f>
        <v>159726423.16999999</v>
      </c>
      <c r="E77" s="11">
        <f>SUM(E71:E76)</f>
        <v>27084426.829999998</v>
      </c>
      <c r="F77" s="13">
        <f>+D77/C77</f>
        <v>0.85501684281186019</v>
      </c>
    </row>
    <row r="79" spans="1:6" x14ac:dyDescent="0.25">
      <c r="C79" s="14"/>
    </row>
    <row r="80" spans="1:6" x14ac:dyDescent="0.25">
      <c r="C80" s="14"/>
    </row>
    <row r="81" spans="1:7" x14ac:dyDescent="0.25">
      <c r="C81" s="14"/>
    </row>
    <row r="82" spans="1:7" x14ac:dyDescent="0.25">
      <c r="C82" s="14"/>
    </row>
    <row r="83" spans="1:7" x14ac:dyDescent="0.25">
      <c r="C83" s="14"/>
    </row>
    <row r="87" spans="1:7" x14ac:dyDescent="0.25">
      <c r="A87" s="18" t="s">
        <v>23</v>
      </c>
      <c r="B87" s="18"/>
      <c r="C87" s="18"/>
      <c r="D87" s="18"/>
      <c r="E87" s="18"/>
      <c r="F87" s="18"/>
      <c r="G87" s="18"/>
    </row>
    <row r="88" spans="1:7" x14ac:dyDescent="0.25">
      <c r="A88" s="18"/>
      <c r="B88" s="18"/>
      <c r="C88" s="18"/>
      <c r="D88" s="18"/>
      <c r="E88" s="18"/>
      <c r="F88" s="18"/>
      <c r="G88" s="18"/>
    </row>
    <row r="89" spans="1:7" x14ac:dyDescent="0.25">
      <c r="A89" s="18"/>
      <c r="B89" s="18"/>
      <c r="C89" s="18"/>
      <c r="D89" s="18"/>
      <c r="E89" s="18"/>
      <c r="F89" s="18"/>
      <c r="G89" s="18"/>
    </row>
    <row r="90" spans="1:7" x14ac:dyDescent="0.25">
      <c r="A90" s="18"/>
      <c r="B90" s="18"/>
      <c r="C90" s="18"/>
      <c r="D90" s="18"/>
      <c r="E90" s="18"/>
      <c r="F90" s="18"/>
      <c r="G90" s="18"/>
    </row>
    <row r="91" spans="1:7" x14ac:dyDescent="0.25">
      <c r="A91" s="18"/>
      <c r="B91" s="18"/>
      <c r="C91" s="18"/>
      <c r="D91" s="18"/>
      <c r="E91" s="18"/>
      <c r="F91" s="18"/>
      <c r="G91" s="18"/>
    </row>
    <row r="92" spans="1:7" x14ac:dyDescent="0.25">
      <c r="A92" s="18"/>
      <c r="B92" s="18"/>
      <c r="C92" s="18"/>
      <c r="D92" s="18"/>
      <c r="E92" s="18"/>
      <c r="F92" s="18"/>
      <c r="G92" s="18"/>
    </row>
    <row r="102" spans="1:5" ht="15.75" thickBot="1" x14ac:dyDescent="0.3"/>
    <row r="103" spans="1:5" ht="15.75" thickBot="1" x14ac:dyDescent="0.3">
      <c r="A103" s="7" t="s">
        <v>16</v>
      </c>
      <c r="B103" s="7" t="s">
        <v>6</v>
      </c>
      <c r="C103" s="7" t="s">
        <v>7</v>
      </c>
      <c r="D103" s="7" t="s">
        <v>17</v>
      </c>
      <c r="E103" s="7" t="s">
        <v>8</v>
      </c>
    </row>
    <row r="104" spans="1:5" ht="15.75" thickBot="1" x14ac:dyDescent="0.3">
      <c r="A104" s="9">
        <v>104284623</v>
      </c>
      <c r="B104" s="9">
        <f>'3. Presupuesto por grupos'!B86</f>
        <v>0</v>
      </c>
      <c r="C104" s="9">
        <f>'3. Presupuesto por grupos'!C86</f>
        <v>0</v>
      </c>
      <c r="D104" s="9">
        <f>+B104-C104</f>
        <v>0</v>
      </c>
      <c r="E104" s="12">
        <v>0.93810434442301749</v>
      </c>
    </row>
    <row r="105" spans="1:5" ht="15.75" thickBot="1" x14ac:dyDescent="0.3">
      <c r="A105" s="11">
        <f>SUM(A104:A104)</f>
        <v>104284623</v>
      </c>
      <c r="B105" s="11">
        <f>SUM(B104:B104)</f>
        <v>0</v>
      </c>
      <c r="C105" s="11">
        <f>SUM(C104:C104)</f>
        <v>0</v>
      </c>
      <c r="D105" s="11">
        <f>SUM(D104:D104)</f>
        <v>0</v>
      </c>
      <c r="E105" s="13">
        <v>0.93810434442301749</v>
      </c>
    </row>
    <row r="107" spans="1:5" x14ac:dyDescent="0.25">
      <c r="B107" s="14"/>
    </row>
    <row r="108" spans="1:5" x14ac:dyDescent="0.25">
      <c r="B108" s="14"/>
    </row>
    <row r="109" spans="1:5" x14ac:dyDescent="0.25">
      <c r="B109" s="14"/>
    </row>
    <row r="110" spans="1:5" x14ac:dyDescent="0.25">
      <c r="B110" s="14"/>
    </row>
    <row r="111" spans="1:5" x14ac:dyDescent="0.25">
      <c r="B111" s="14"/>
    </row>
    <row r="117" spans="7:13" x14ac:dyDescent="0.25">
      <c r="G117" s="17" t="s">
        <v>26</v>
      </c>
      <c r="H117" s="17"/>
      <c r="I117" s="17"/>
      <c r="J117" s="17"/>
      <c r="K117" s="17"/>
      <c r="L117" s="17"/>
      <c r="M117" s="17"/>
    </row>
    <row r="118" spans="7:13" x14ac:dyDescent="0.25">
      <c r="G118" s="17"/>
      <c r="H118" s="17"/>
      <c r="I118" s="17"/>
      <c r="J118" s="17"/>
      <c r="K118" s="17"/>
      <c r="L118" s="17"/>
      <c r="M118" s="17"/>
    </row>
    <row r="119" spans="7:13" x14ac:dyDescent="0.25">
      <c r="G119" s="17"/>
      <c r="H119" s="17"/>
      <c r="I119" s="17"/>
      <c r="J119" s="17"/>
      <c r="K119" s="17"/>
      <c r="L119" s="17"/>
      <c r="M119" s="17"/>
    </row>
    <row r="120" spans="7:13" x14ac:dyDescent="0.25">
      <c r="G120" s="17"/>
      <c r="H120" s="17"/>
      <c r="I120" s="17"/>
      <c r="J120" s="17"/>
      <c r="K120" s="17"/>
      <c r="L120" s="17"/>
      <c r="M120" s="17"/>
    </row>
    <row r="121" spans="7:13" x14ac:dyDescent="0.25">
      <c r="G121" s="17"/>
      <c r="H121" s="17"/>
      <c r="I121" s="17"/>
      <c r="J121" s="17"/>
      <c r="K121" s="17"/>
      <c r="L121" s="17"/>
      <c r="M121" s="17"/>
    </row>
    <row r="159" spans="1:6" ht="15.75" thickBot="1" x14ac:dyDescent="0.3"/>
    <row r="160" spans="1:6" ht="15.75" thickBot="1" x14ac:dyDescent="0.3">
      <c r="A160" s="6" t="s">
        <v>5</v>
      </c>
      <c r="B160" s="7" t="s">
        <v>16</v>
      </c>
      <c r="C160" s="7" t="s">
        <v>6</v>
      </c>
      <c r="D160" s="7" t="s">
        <v>7</v>
      </c>
      <c r="E160" s="7" t="s">
        <v>17</v>
      </c>
      <c r="F160" s="7" t="s">
        <v>8</v>
      </c>
    </row>
    <row r="161" spans="1:14" ht="45.75" thickBot="1" x14ac:dyDescent="0.3">
      <c r="A161" s="8" t="s">
        <v>12</v>
      </c>
      <c r="B161" s="9">
        <v>14517565</v>
      </c>
      <c r="C161" s="9">
        <f>'3. Presupuesto por grupos'!C146</f>
        <v>0</v>
      </c>
      <c r="D161" s="9">
        <f>'3. Presupuesto por grupos'!D146</f>
        <v>0</v>
      </c>
      <c r="E161" s="9">
        <f>+C161-D161</f>
        <v>0</v>
      </c>
      <c r="F161" s="12">
        <v>0.67331990687932941</v>
      </c>
    </row>
    <row r="162" spans="1:14" ht="15.75" thickBot="1" x14ac:dyDescent="0.3">
      <c r="A162" s="10" t="s">
        <v>15</v>
      </c>
      <c r="B162" s="11">
        <f>SUM(B161:B161)</f>
        <v>14517565</v>
      </c>
      <c r="C162" s="11">
        <f>SUM(C161:C161)</f>
        <v>0</v>
      </c>
      <c r="D162" s="11">
        <f>SUM(D161:D161)</f>
        <v>0</v>
      </c>
      <c r="E162" s="11">
        <f>SUM(E161:E161)</f>
        <v>0</v>
      </c>
      <c r="F162" s="13">
        <v>0.67331990687932941</v>
      </c>
    </row>
    <row r="164" spans="1:14" x14ac:dyDescent="0.25">
      <c r="C164" s="14"/>
    </row>
    <row r="165" spans="1:14" x14ac:dyDescent="0.25">
      <c r="C165" s="14"/>
    </row>
    <row r="166" spans="1:14" x14ac:dyDescent="0.25">
      <c r="C166" s="14"/>
    </row>
    <row r="167" spans="1:14" x14ac:dyDescent="0.25">
      <c r="C167" s="14"/>
    </row>
    <row r="168" spans="1:14" x14ac:dyDescent="0.25">
      <c r="C168" s="14"/>
    </row>
    <row r="170" spans="1:14" x14ac:dyDescent="0.25">
      <c r="H170" s="17" t="s">
        <v>27</v>
      </c>
      <c r="I170" s="17"/>
      <c r="J170" s="17"/>
      <c r="K170" s="17"/>
      <c r="L170" s="17"/>
      <c r="M170" s="17"/>
      <c r="N170" s="17"/>
    </row>
    <row r="171" spans="1:14" x14ac:dyDescent="0.25">
      <c r="H171" s="17"/>
      <c r="I171" s="17"/>
      <c r="J171" s="17"/>
      <c r="K171" s="17"/>
      <c r="L171" s="17"/>
      <c r="M171" s="17"/>
      <c r="N171" s="17"/>
    </row>
    <row r="172" spans="1:14" x14ac:dyDescent="0.25">
      <c r="H172" s="17"/>
      <c r="I172" s="17"/>
      <c r="J172" s="17"/>
      <c r="K172" s="17"/>
      <c r="L172" s="17"/>
      <c r="M172" s="17"/>
      <c r="N172" s="17"/>
    </row>
    <row r="173" spans="1:14" x14ac:dyDescent="0.25">
      <c r="H173" s="17"/>
      <c r="I173" s="17"/>
      <c r="J173" s="17"/>
      <c r="K173" s="17"/>
      <c r="L173" s="17"/>
      <c r="M173" s="17"/>
      <c r="N173" s="17"/>
    </row>
    <row r="174" spans="1:14" x14ac:dyDescent="0.25">
      <c r="H174" s="17"/>
      <c r="I174" s="17"/>
      <c r="J174" s="17"/>
      <c r="K174" s="17"/>
      <c r="L174" s="17"/>
      <c r="M174" s="17"/>
      <c r="N174" s="17"/>
    </row>
    <row r="205" spans="1:6" ht="15.75" thickBot="1" x14ac:dyDescent="0.3"/>
    <row r="206" spans="1:6" ht="15.75" thickBot="1" x14ac:dyDescent="0.3">
      <c r="A206" s="6" t="s">
        <v>18</v>
      </c>
      <c r="B206" s="7" t="s">
        <v>16</v>
      </c>
      <c r="C206" s="7" t="s">
        <v>6</v>
      </c>
      <c r="D206" s="7" t="s">
        <v>7</v>
      </c>
      <c r="E206" s="7" t="s">
        <v>17</v>
      </c>
      <c r="F206" s="7" t="s">
        <v>8</v>
      </c>
    </row>
    <row r="207" spans="1:6" ht="45.75" thickBot="1" x14ac:dyDescent="0.3">
      <c r="A207" s="8" t="s">
        <v>19</v>
      </c>
      <c r="B207" s="9">
        <v>21246566</v>
      </c>
      <c r="C207" s="9">
        <v>33872709</v>
      </c>
      <c r="D207" s="9">
        <v>27909081.239999998</v>
      </c>
      <c r="E207" s="9">
        <f>+C207-D207</f>
        <v>5963627.7600000016</v>
      </c>
      <c r="F207" s="12">
        <f>+D207/C207</f>
        <v>0.82394004093383844</v>
      </c>
    </row>
    <row r="208" spans="1:6" ht="45.75" thickBot="1" x14ac:dyDescent="0.3">
      <c r="A208" s="8" t="s">
        <v>20</v>
      </c>
      <c r="B208" s="9">
        <v>256333434</v>
      </c>
      <c r="C208" s="9">
        <v>152938141</v>
      </c>
      <c r="D208" s="9">
        <v>131817341.93000001</v>
      </c>
      <c r="E208" s="9">
        <f t="shared" ref="E208" si="2">+C208-D208</f>
        <v>21120799.069999993</v>
      </c>
      <c r="F208" s="12">
        <f>+D208/C208</f>
        <v>0.86189972670061421</v>
      </c>
    </row>
    <row r="209" spans="1:14" ht="15.75" thickBot="1" x14ac:dyDescent="0.3">
      <c r="A209" s="10" t="s">
        <v>15</v>
      </c>
      <c r="B209" s="11">
        <f>SUM(B207:B208)</f>
        <v>277580000</v>
      </c>
      <c r="C209" s="11">
        <f>SUM(C207:C208)</f>
        <v>186810850</v>
      </c>
      <c r="D209" s="11">
        <f>SUM(D207:D208)</f>
        <v>159726423.17000002</v>
      </c>
      <c r="E209" s="11">
        <f>SUM(E207:E208)</f>
        <v>27084426.829999994</v>
      </c>
      <c r="F209" s="13">
        <f>+D209/C209</f>
        <v>0.8550168428118603</v>
      </c>
    </row>
    <row r="211" spans="1:14" x14ac:dyDescent="0.25">
      <c r="C211" s="14"/>
    </row>
    <row r="212" spans="1:14" x14ac:dyDescent="0.25">
      <c r="C212" s="14"/>
    </row>
    <row r="213" spans="1:14" x14ac:dyDescent="0.25">
      <c r="C213" s="14"/>
    </row>
    <row r="214" spans="1:14" x14ac:dyDescent="0.25">
      <c r="C214" s="14"/>
    </row>
    <row r="215" spans="1:14" x14ac:dyDescent="0.25">
      <c r="C215" s="14"/>
    </row>
    <row r="216" spans="1:14" x14ac:dyDescent="0.25">
      <c r="H216" s="17" t="s">
        <v>28</v>
      </c>
      <c r="I216" s="17"/>
      <c r="J216" s="17"/>
      <c r="K216" s="17"/>
      <c r="L216" s="17"/>
      <c r="M216" s="17"/>
      <c r="N216" s="17"/>
    </row>
    <row r="217" spans="1:14" x14ac:dyDescent="0.25">
      <c r="H217" s="17"/>
      <c r="I217" s="17"/>
      <c r="J217" s="17"/>
      <c r="K217" s="17"/>
      <c r="L217" s="17"/>
      <c r="M217" s="17"/>
      <c r="N217" s="17"/>
    </row>
    <row r="218" spans="1:14" x14ac:dyDescent="0.25">
      <c r="H218" s="17"/>
      <c r="I218" s="17"/>
      <c r="J218" s="17"/>
      <c r="K218" s="17"/>
      <c r="L218" s="17"/>
      <c r="M218" s="17"/>
      <c r="N218" s="17"/>
    </row>
    <row r="219" spans="1:14" x14ac:dyDescent="0.25">
      <c r="H219" s="17"/>
      <c r="I219" s="17"/>
      <c r="J219" s="17"/>
      <c r="K219" s="17"/>
      <c r="L219" s="17"/>
      <c r="M219" s="17"/>
      <c r="N219" s="17"/>
    </row>
    <row r="220" spans="1:14" x14ac:dyDescent="0.25">
      <c r="H220" s="17"/>
      <c r="I220" s="17"/>
      <c r="J220" s="17"/>
      <c r="K220" s="17"/>
      <c r="L220" s="17"/>
      <c r="M220" s="17"/>
      <c r="N220" s="17"/>
    </row>
    <row r="221" spans="1:14" x14ac:dyDescent="0.25">
      <c r="H221" s="17"/>
      <c r="I221" s="17"/>
      <c r="J221" s="17"/>
      <c r="K221" s="17"/>
      <c r="L221" s="17"/>
      <c r="M221" s="17"/>
      <c r="N221" s="17"/>
    </row>
    <row r="222" spans="1:14" x14ac:dyDescent="0.25">
      <c r="H222" s="17"/>
      <c r="I222" s="17"/>
      <c r="J222" s="17"/>
      <c r="K222" s="17"/>
      <c r="L222" s="17"/>
      <c r="M222" s="17"/>
      <c r="N222" s="17"/>
    </row>
    <row r="223" spans="1:14" x14ac:dyDescent="0.25">
      <c r="H223" s="17"/>
      <c r="I223" s="17"/>
      <c r="J223" s="17"/>
      <c r="K223" s="17"/>
      <c r="L223" s="17"/>
      <c r="M223" s="17"/>
      <c r="N223" s="17"/>
    </row>
    <row r="224" spans="1:14" x14ac:dyDescent="0.25">
      <c r="H224" s="17"/>
      <c r="I224" s="17"/>
      <c r="J224" s="17"/>
      <c r="K224" s="17"/>
      <c r="L224" s="17"/>
      <c r="M224" s="17"/>
      <c r="N224" s="17"/>
    </row>
    <row r="225" spans="8:14" x14ac:dyDescent="0.25">
      <c r="H225" s="17"/>
      <c r="I225" s="17"/>
      <c r="J225" s="17"/>
      <c r="K225" s="17"/>
      <c r="L225" s="17"/>
      <c r="M225" s="17"/>
      <c r="N225" s="17"/>
    </row>
    <row r="244" spans="1:15" ht="15.75" thickBot="1" x14ac:dyDescent="0.3"/>
    <row r="245" spans="1:15" ht="15.75" thickBot="1" x14ac:dyDescent="0.3">
      <c r="A245" s="6" t="s">
        <v>18</v>
      </c>
      <c r="B245" s="7" t="s">
        <v>16</v>
      </c>
      <c r="C245" s="7" t="s">
        <v>6</v>
      </c>
      <c r="D245" s="7" t="s">
        <v>7</v>
      </c>
      <c r="E245" s="7" t="s">
        <v>17</v>
      </c>
      <c r="F245" s="7" t="s">
        <v>8</v>
      </c>
    </row>
    <row r="246" spans="1:15" ht="45.75" thickBot="1" x14ac:dyDescent="0.3">
      <c r="A246" s="8" t="s">
        <v>19</v>
      </c>
      <c r="B246" s="9">
        <v>21246566</v>
      </c>
      <c r="C246" s="9">
        <v>33872709</v>
      </c>
      <c r="D246" s="9">
        <v>27909081.239999998</v>
      </c>
      <c r="E246" s="9">
        <f>+C246-D246</f>
        <v>5963627.7600000016</v>
      </c>
      <c r="F246" s="12">
        <f>+D246/C246</f>
        <v>0.82394004093383844</v>
      </c>
    </row>
    <row r="247" spans="1:15" ht="45.75" thickBot="1" x14ac:dyDescent="0.3">
      <c r="A247" s="8" t="s">
        <v>20</v>
      </c>
      <c r="B247" s="9">
        <v>256333434</v>
      </c>
      <c r="C247" s="9">
        <v>152938141</v>
      </c>
      <c r="D247" s="9">
        <v>131817341.93000001</v>
      </c>
      <c r="E247" s="9">
        <f t="shared" ref="E247" si="3">+C247-D247</f>
        <v>21120799.069999993</v>
      </c>
      <c r="F247" s="12">
        <f>+D247/C247</f>
        <v>0.86189972670061421</v>
      </c>
    </row>
    <row r="248" spans="1:15" ht="15.75" thickBot="1" x14ac:dyDescent="0.3">
      <c r="A248" s="10" t="s">
        <v>15</v>
      </c>
      <c r="B248" s="11">
        <f>SUM(B246:B247)</f>
        <v>277580000</v>
      </c>
      <c r="C248" s="11">
        <f>SUM(C246:C247)</f>
        <v>186810850</v>
      </c>
      <c r="D248" s="11">
        <f>SUM(D246:D247)</f>
        <v>159726423.17000002</v>
      </c>
      <c r="E248" s="11">
        <f>SUM(E246:E247)</f>
        <v>27084426.829999994</v>
      </c>
      <c r="F248" s="13">
        <f>+D248/C248</f>
        <v>0.8550168428118603</v>
      </c>
    </row>
    <row r="250" spans="1:15" x14ac:dyDescent="0.25">
      <c r="C250" s="14"/>
    </row>
    <row r="251" spans="1:15" x14ac:dyDescent="0.25">
      <c r="C251" s="14"/>
    </row>
    <row r="252" spans="1:15" x14ac:dyDescent="0.25">
      <c r="C252" s="14"/>
    </row>
    <row r="253" spans="1:15" x14ac:dyDescent="0.25">
      <c r="C253" s="14"/>
    </row>
    <row r="254" spans="1:15" x14ac:dyDescent="0.25">
      <c r="C254" s="14"/>
    </row>
    <row r="255" spans="1:15" x14ac:dyDescent="0.25">
      <c r="A255" s="17" t="s">
        <v>21</v>
      </c>
      <c r="B255" s="17"/>
      <c r="C255" s="17"/>
      <c r="D255" s="17"/>
      <c r="E255" s="17"/>
      <c r="F255" s="17"/>
      <c r="G255" s="17"/>
      <c r="I255" s="17" t="s">
        <v>22</v>
      </c>
      <c r="J255" s="17"/>
      <c r="K255" s="17"/>
      <c r="L255" s="17"/>
      <c r="M255" s="17"/>
      <c r="N255" s="17"/>
      <c r="O255" s="17"/>
    </row>
    <row r="256" spans="1:15" x14ac:dyDescent="0.25">
      <c r="A256" s="17"/>
      <c r="B256" s="17"/>
      <c r="C256" s="17"/>
      <c r="D256" s="17"/>
      <c r="E256" s="17"/>
      <c r="F256" s="17"/>
      <c r="G256" s="17"/>
      <c r="I256" s="17"/>
      <c r="J256" s="17"/>
      <c r="K256" s="17"/>
      <c r="L256" s="17"/>
      <c r="M256" s="17"/>
      <c r="N256" s="17"/>
      <c r="O256" s="17"/>
    </row>
    <row r="257" spans="1:15" x14ac:dyDescent="0.25">
      <c r="A257" s="17"/>
      <c r="B257" s="17"/>
      <c r="C257" s="17"/>
      <c r="D257" s="17"/>
      <c r="E257" s="17"/>
      <c r="F257" s="17"/>
      <c r="G257" s="17"/>
      <c r="I257" s="17"/>
      <c r="J257" s="17"/>
      <c r="K257" s="17"/>
      <c r="L257" s="17"/>
      <c r="M257" s="17"/>
      <c r="N257" s="17"/>
      <c r="O257" s="17"/>
    </row>
    <row r="258" spans="1:15" x14ac:dyDescent="0.25">
      <c r="A258" s="17"/>
      <c r="B258" s="17"/>
      <c r="C258" s="17"/>
      <c r="D258" s="17"/>
      <c r="E258" s="17"/>
      <c r="F258" s="17"/>
      <c r="G258" s="17"/>
      <c r="I258" s="17"/>
      <c r="J258" s="17"/>
      <c r="K258" s="17"/>
      <c r="L258" s="17"/>
      <c r="M258" s="17"/>
      <c r="N258" s="17"/>
      <c r="O258" s="17"/>
    </row>
    <row r="259" spans="1:15" x14ac:dyDescent="0.25">
      <c r="A259" s="17"/>
      <c r="B259" s="17"/>
      <c r="C259" s="17"/>
      <c r="D259" s="17"/>
      <c r="E259" s="17"/>
      <c r="F259" s="17"/>
      <c r="G259" s="17"/>
      <c r="I259" s="17"/>
      <c r="J259" s="17"/>
      <c r="K259" s="17"/>
      <c r="L259" s="17"/>
      <c r="M259" s="17"/>
      <c r="N259" s="17"/>
      <c r="O259" s="17"/>
    </row>
    <row r="260" spans="1:15" x14ac:dyDescent="0.25">
      <c r="A260" s="17"/>
      <c r="B260" s="17"/>
      <c r="C260" s="17"/>
      <c r="D260" s="17"/>
      <c r="E260" s="17"/>
      <c r="F260" s="17"/>
      <c r="G260" s="17"/>
      <c r="I260" s="17"/>
      <c r="J260" s="17"/>
      <c r="K260" s="17"/>
      <c r="L260" s="17"/>
      <c r="M260" s="17"/>
      <c r="N260" s="17"/>
      <c r="O260" s="17"/>
    </row>
    <row r="261" spans="1:15" x14ac:dyDescent="0.25">
      <c r="A261" s="17"/>
      <c r="B261" s="17"/>
      <c r="C261" s="17"/>
      <c r="D261" s="17"/>
      <c r="E261" s="17"/>
      <c r="F261" s="17"/>
      <c r="G261" s="17"/>
      <c r="I261" s="17"/>
      <c r="J261" s="17"/>
      <c r="K261" s="17"/>
      <c r="L261" s="17"/>
      <c r="M261" s="17"/>
      <c r="N261" s="17"/>
      <c r="O261" s="17"/>
    </row>
    <row r="262" spans="1:15" x14ac:dyDescent="0.25">
      <c r="A262" s="17"/>
      <c r="B262" s="17"/>
      <c r="C262" s="17"/>
      <c r="D262" s="17"/>
      <c r="E262" s="17"/>
      <c r="F262" s="17"/>
      <c r="G262" s="17"/>
      <c r="I262" s="17"/>
      <c r="J262" s="17"/>
      <c r="K262" s="17"/>
      <c r="L262" s="17"/>
      <c r="M262" s="17"/>
      <c r="N262" s="17"/>
      <c r="O262" s="17"/>
    </row>
    <row r="263" spans="1:15" x14ac:dyDescent="0.25">
      <c r="A263" s="17"/>
      <c r="B263" s="17"/>
      <c r="C263" s="17"/>
      <c r="D263" s="17"/>
      <c r="E263" s="17"/>
      <c r="F263" s="17"/>
      <c r="G263" s="17"/>
      <c r="I263" s="17"/>
      <c r="J263" s="17"/>
      <c r="K263" s="17"/>
      <c r="L263" s="17"/>
      <c r="M263" s="17"/>
      <c r="N263" s="17"/>
      <c r="O263" s="17"/>
    </row>
    <row r="264" spans="1:15" x14ac:dyDescent="0.25">
      <c r="A264" s="17"/>
      <c r="B264" s="17"/>
      <c r="C264" s="17"/>
      <c r="D264" s="17"/>
      <c r="E264" s="17"/>
      <c r="F264" s="17"/>
      <c r="G264" s="17"/>
      <c r="I264" s="17"/>
      <c r="J264" s="17"/>
      <c r="K264" s="17"/>
      <c r="L264" s="17"/>
      <c r="M264" s="17"/>
      <c r="N264" s="17"/>
      <c r="O264" s="17"/>
    </row>
  </sheetData>
  <mergeCells count="9">
    <mergeCell ref="B12:L15"/>
    <mergeCell ref="H216:N225"/>
    <mergeCell ref="A255:G264"/>
    <mergeCell ref="I255:O264"/>
    <mergeCell ref="I27:L34"/>
    <mergeCell ref="G53:J60"/>
    <mergeCell ref="A87:G92"/>
    <mergeCell ref="G117:M121"/>
    <mergeCell ref="H170:N174"/>
  </mergeCells>
  <pageMargins left="0.7" right="0.7" top="0.75" bottom="0.75" header="0.3" footer="0.3"/>
  <pageSetup scale="28" orientation="portrait" r:id="rId1"/>
  <rowBreaks count="1" manualBreakCount="1">
    <brk id="1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topLeftCell="A22" zoomScale="145" zoomScaleNormal="145" workbookViewId="0">
      <selection activeCell="L10" sqref="L10"/>
    </sheetView>
  </sheetViews>
  <sheetFormatPr baseColWidth="10" defaultRowHeight="15" x14ac:dyDescent="0.25"/>
  <cols>
    <col min="1" max="1" width="16.140625" bestFit="1" customWidth="1"/>
    <col min="2" max="2" width="16" customWidth="1"/>
    <col min="3" max="3" width="15.5703125" bestFit="1" customWidth="1"/>
  </cols>
  <sheetData>
    <row r="1" spans="1:10" ht="15.75" thickBot="1" x14ac:dyDescent="0.3">
      <c r="A1" s="2" t="s">
        <v>1</v>
      </c>
      <c r="B1" s="2" t="s">
        <v>2</v>
      </c>
      <c r="C1" s="2" t="s">
        <v>4</v>
      </c>
    </row>
    <row r="2" spans="1:10" ht="15.75" thickBot="1" x14ac:dyDescent="0.3">
      <c r="A2" s="3">
        <f>('1. ejecución total'!B20)</f>
        <v>186810850</v>
      </c>
      <c r="B2" s="4">
        <v>159726423.16999999</v>
      </c>
      <c r="C2" s="5">
        <f>+B2/A2</f>
        <v>0.85501684281186019</v>
      </c>
    </row>
    <row r="9" spans="1:10" ht="15" customHeight="1" x14ac:dyDescent="0.25">
      <c r="G9" s="17" t="s">
        <v>25</v>
      </c>
      <c r="H9" s="17"/>
      <c r="I9" s="17"/>
      <c r="J9" s="17"/>
    </row>
    <row r="10" spans="1:10" x14ac:dyDescent="0.25">
      <c r="G10" s="17"/>
      <c r="H10" s="17"/>
      <c r="I10" s="17"/>
      <c r="J10" s="17"/>
    </row>
    <row r="11" spans="1:10" x14ac:dyDescent="0.25">
      <c r="G11" s="17"/>
      <c r="H11" s="17"/>
      <c r="I11" s="17"/>
      <c r="J11" s="17"/>
    </row>
    <row r="12" spans="1:10" x14ac:dyDescent="0.25">
      <c r="G12" s="17"/>
      <c r="H12" s="17"/>
      <c r="I12" s="17"/>
      <c r="J12" s="17"/>
    </row>
    <row r="13" spans="1:10" x14ac:dyDescent="0.25">
      <c r="G13" s="17"/>
      <c r="H13" s="17"/>
      <c r="I13" s="17"/>
      <c r="J13" s="17"/>
    </row>
    <row r="14" spans="1:10" x14ac:dyDescent="0.25">
      <c r="G14" s="17"/>
      <c r="H14" s="17"/>
      <c r="I14" s="17"/>
      <c r="J14" s="17"/>
    </row>
    <row r="15" spans="1:10" x14ac:dyDescent="0.25">
      <c r="G15" s="17"/>
      <c r="H15" s="17"/>
      <c r="I15" s="17"/>
      <c r="J15" s="17"/>
    </row>
    <row r="16" spans="1:10" x14ac:dyDescent="0.25">
      <c r="G16" s="17"/>
      <c r="H16" s="17"/>
      <c r="I16" s="17"/>
      <c r="J16" s="17"/>
    </row>
  </sheetData>
  <mergeCells count="1">
    <mergeCell ref="G9:J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zoomScale="85" zoomScaleNormal="85" workbookViewId="0">
      <selection sqref="A1:T33"/>
    </sheetView>
  </sheetViews>
  <sheetFormatPr baseColWidth="10" defaultRowHeight="15" x14ac:dyDescent="0.25"/>
  <cols>
    <col min="1" max="1" width="14.28515625" bestFit="1" customWidth="1"/>
    <col min="2" max="2" width="20.7109375" bestFit="1" customWidth="1"/>
    <col min="3" max="3" width="19.5703125" bestFit="1" customWidth="1"/>
    <col min="4" max="4" width="21" bestFit="1" customWidth="1"/>
    <col min="5" max="5" width="15.28515625" bestFit="1" customWidth="1"/>
    <col min="6" max="6" width="10.140625" bestFit="1" customWidth="1"/>
  </cols>
  <sheetData>
    <row r="1" spans="1:6" ht="15.75" thickBot="1" x14ac:dyDescent="0.3">
      <c r="A1" s="6" t="s">
        <v>5</v>
      </c>
      <c r="B1" s="7" t="s">
        <v>16</v>
      </c>
      <c r="C1" s="7" t="s">
        <v>6</v>
      </c>
      <c r="D1" s="7" t="s">
        <v>7</v>
      </c>
      <c r="E1" s="7" t="s">
        <v>17</v>
      </c>
      <c r="F1" s="7" t="s">
        <v>8</v>
      </c>
    </row>
    <row r="2" spans="1:6" ht="30.75" thickBot="1" x14ac:dyDescent="0.3">
      <c r="A2" s="8" t="s">
        <v>9</v>
      </c>
      <c r="B2" s="9">
        <v>104284623</v>
      </c>
      <c r="C2" s="9">
        <v>112379365</v>
      </c>
      <c r="D2" s="9">
        <v>105423570.53</v>
      </c>
      <c r="E2" s="9">
        <f>+C2-D2</f>
        <v>6955794.4699999988</v>
      </c>
      <c r="F2" s="12">
        <f>+D2/C2</f>
        <v>0.93810434442301749</v>
      </c>
    </row>
    <row r="3" spans="1:6" ht="30.75" thickBot="1" x14ac:dyDescent="0.3">
      <c r="A3" s="8" t="s">
        <v>10</v>
      </c>
      <c r="B3" s="9">
        <v>84620982</v>
      </c>
      <c r="C3" s="9">
        <v>29166094</v>
      </c>
      <c r="D3" s="9">
        <v>21161020.100000001</v>
      </c>
      <c r="E3" s="9">
        <f t="shared" ref="E3:E7" si="0">+C3-D3</f>
        <v>8005073.8999999985</v>
      </c>
      <c r="F3" s="12">
        <f t="shared" ref="F3:F7" si="1">+D3/C3</f>
        <v>0.72553493450305695</v>
      </c>
    </row>
    <row r="4" spans="1:6" ht="30.75" thickBot="1" x14ac:dyDescent="0.3">
      <c r="A4" s="8" t="s">
        <v>11</v>
      </c>
      <c r="B4" s="9">
        <v>66386242</v>
      </c>
      <c r="C4" s="9">
        <v>16407413</v>
      </c>
      <c r="D4" s="9">
        <v>12328955.02</v>
      </c>
      <c r="E4" s="9">
        <f t="shared" si="0"/>
        <v>4078457.9800000004</v>
      </c>
      <c r="F4" s="12">
        <f t="shared" si="1"/>
        <v>0.75142589633112788</v>
      </c>
    </row>
    <row r="5" spans="1:6" ht="45.75" thickBot="1" x14ac:dyDescent="0.3">
      <c r="A5" s="8" t="s">
        <v>12</v>
      </c>
      <c r="B5" s="9">
        <v>14517565</v>
      </c>
      <c r="C5" s="9">
        <v>13163565</v>
      </c>
      <c r="D5" s="9">
        <v>8863290.3599999994</v>
      </c>
      <c r="E5" s="9">
        <f t="shared" si="0"/>
        <v>4300274.6400000006</v>
      </c>
      <c r="F5" s="12">
        <f t="shared" si="1"/>
        <v>0.67331990687932941</v>
      </c>
    </row>
    <row r="6" spans="1:6" ht="45.75" thickBot="1" x14ac:dyDescent="0.3">
      <c r="A6" s="8" t="s">
        <v>13</v>
      </c>
      <c r="B6" s="9">
        <v>5534025</v>
      </c>
      <c r="C6" s="9">
        <v>6464125</v>
      </c>
      <c r="D6" s="9">
        <v>2931203.03</v>
      </c>
      <c r="E6" s="9">
        <f t="shared" si="0"/>
        <v>3532921.97</v>
      </c>
      <c r="F6" s="12">
        <f t="shared" si="1"/>
        <v>0.45345704639065609</v>
      </c>
    </row>
    <row r="7" spans="1:6" ht="45.75" customHeight="1" thickBot="1" x14ac:dyDescent="0.3">
      <c r="A7" s="8" t="s">
        <v>14</v>
      </c>
      <c r="B7" s="9">
        <v>2236563</v>
      </c>
      <c r="C7" s="9">
        <v>9230288</v>
      </c>
      <c r="D7" s="9">
        <v>9018384.1300000008</v>
      </c>
      <c r="E7" s="9">
        <f t="shared" si="0"/>
        <v>211903.86999999918</v>
      </c>
      <c r="F7" s="12">
        <f t="shared" si="1"/>
        <v>0.97704255056830303</v>
      </c>
    </row>
    <row r="8" spans="1:6" ht="15.75" thickBot="1" x14ac:dyDescent="0.3">
      <c r="A8" s="10" t="s">
        <v>15</v>
      </c>
      <c r="B8" s="11">
        <f>SUM(B2:B7)</f>
        <v>277580000</v>
      </c>
      <c r="C8" s="11">
        <f>SUM(C2:C7)</f>
        <v>186810850</v>
      </c>
      <c r="D8" s="11">
        <f>SUM(D2:D7)</f>
        <v>159726423.16999999</v>
      </c>
      <c r="E8" s="11">
        <f>SUM(E2:E7)</f>
        <v>27084426.829999998</v>
      </c>
      <c r="F8" s="13">
        <f>+D8/C8</f>
        <v>0.85501684281186019</v>
      </c>
    </row>
    <row r="10" spans="1:6" x14ac:dyDescent="0.25">
      <c r="C10" s="14"/>
    </row>
    <row r="11" spans="1:6" x14ac:dyDescent="0.25">
      <c r="C11" s="14"/>
    </row>
    <row r="12" spans="1:6" x14ac:dyDescent="0.25">
      <c r="C12" s="14"/>
    </row>
    <row r="13" spans="1:6" x14ac:dyDescent="0.25">
      <c r="C13" s="14"/>
    </row>
    <row r="14" spans="1:6" x14ac:dyDescent="0.25">
      <c r="C14" s="14"/>
    </row>
    <row r="18" spans="1:7" x14ac:dyDescent="0.25">
      <c r="A18" s="18" t="s">
        <v>23</v>
      </c>
      <c r="B18" s="18"/>
      <c r="C18" s="18"/>
      <c r="D18" s="18"/>
      <c r="E18" s="18"/>
      <c r="F18" s="18"/>
      <c r="G18" s="18"/>
    </row>
    <row r="19" spans="1:7" x14ac:dyDescent="0.25">
      <c r="A19" s="18"/>
      <c r="B19" s="18"/>
      <c r="C19" s="18"/>
      <c r="D19" s="18"/>
      <c r="E19" s="18"/>
      <c r="F19" s="18"/>
      <c r="G19" s="18"/>
    </row>
    <row r="20" spans="1:7" x14ac:dyDescent="0.25">
      <c r="A20" s="18"/>
      <c r="B20" s="18"/>
      <c r="C20" s="18"/>
      <c r="D20" s="18"/>
      <c r="E20" s="18"/>
      <c r="F20" s="18"/>
      <c r="G20" s="18"/>
    </row>
    <row r="21" spans="1:7" x14ac:dyDescent="0.25">
      <c r="A21" s="18"/>
      <c r="B21" s="18"/>
      <c r="C21" s="18"/>
      <c r="D21" s="18"/>
      <c r="E21" s="18"/>
      <c r="F21" s="18"/>
      <c r="G21" s="18"/>
    </row>
    <row r="22" spans="1:7" x14ac:dyDescent="0.25">
      <c r="A22" s="18"/>
      <c r="B22" s="18"/>
      <c r="C22" s="18"/>
      <c r="D22" s="18"/>
      <c r="E22" s="18"/>
      <c r="F22" s="18"/>
      <c r="G22" s="18"/>
    </row>
    <row r="23" spans="1:7" ht="39" customHeight="1" x14ac:dyDescent="0.25">
      <c r="A23" s="18"/>
      <c r="B23" s="18"/>
      <c r="C23" s="18"/>
      <c r="D23" s="18"/>
      <c r="E23" s="18"/>
      <c r="F23" s="18"/>
      <c r="G23" s="18"/>
    </row>
  </sheetData>
  <mergeCells count="1">
    <mergeCell ref="A18:G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9"/>
  <sheetViews>
    <sheetView topLeftCell="B1" zoomScale="80" zoomScaleNormal="80" workbookViewId="0">
      <selection activeCell="F2" sqref="F2:F3"/>
    </sheetView>
  </sheetViews>
  <sheetFormatPr baseColWidth="10" defaultRowHeight="15" x14ac:dyDescent="0.25"/>
  <cols>
    <col min="1" max="1" width="14.28515625" bestFit="1" customWidth="1"/>
    <col min="2" max="2" width="20.7109375" bestFit="1" customWidth="1"/>
    <col min="3" max="3" width="19.5703125" bestFit="1" customWidth="1"/>
    <col min="4" max="4" width="21" bestFit="1" customWidth="1"/>
    <col min="5" max="5" width="15.28515625" bestFit="1" customWidth="1"/>
    <col min="6" max="6" width="10.140625" bestFit="1" customWidth="1"/>
  </cols>
  <sheetData>
    <row r="1" spans="1:14" ht="15.75" thickBot="1" x14ac:dyDescent="0.3">
      <c r="A1" s="6" t="s">
        <v>5</v>
      </c>
      <c r="B1" s="7" t="s">
        <v>16</v>
      </c>
      <c r="C1" s="7" t="s">
        <v>6</v>
      </c>
      <c r="D1" s="7" t="s">
        <v>7</v>
      </c>
      <c r="E1" s="7" t="s">
        <v>17</v>
      </c>
      <c r="F1" s="7" t="s">
        <v>8</v>
      </c>
    </row>
    <row r="2" spans="1:14" ht="30.75" thickBot="1" x14ac:dyDescent="0.3">
      <c r="A2" s="8" t="s">
        <v>9</v>
      </c>
      <c r="B2" s="9">
        <v>104284623</v>
      </c>
      <c r="C2" s="9">
        <f>'3. Presupuesto por grupos'!C2</f>
        <v>112379365</v>
      </c>
      <c r="D2" s="9">
        <f>'3. Presupuesto por grupos'!D2</f>
        <v>105423570.53</v>
      </c>
      <c r="E2" s="9">
        <f>+C2-D2</f>
        <v>6955794.4699999988</v>
      </c>
      <c r="F2" s="12">
        <f>+D2/C2</f>
        <v>0.93810434442301749</v>
      </c>
    </row>
    <row r="3" spans="1:14" ht="15.75" thickBot="1" x14ac:dyDescent="0.3">
      <c r="A3" s="10" t="s">
        <v>15</v>
      </c>
      <c r="B3" s="11">
        <f>SUM(B2:B2)</f>
        <v>104284623</v>
      </c>
      <c r="C3" s="11">
        <f>SUM(C2:C2)</f>
        <v>112379365</v>
      </c>
      <c r="D3" s="11">
        <f>SUM(D2:D2)</f>
        <v>105423570.53</v>
      </c>
      <c r="E3" s="11">
        <f>SUM(E2:E2)</f>
        <v>6955794.4699999988</v>
      </c>
      <c r="F3" s="13">
        <f t="shared" ref="F3" si="0">+D3/C3</f>
        <v>0.93810434442301749</v>
      </c>
    </row>
    <row r="5" spans="1:14" x14ac:dyDescent="0.25">
      <c r="C5" s="14"/>
    </row>
    <row r="6" spans="1:14" x14ac:dyDescent="0.25">
      <c r="C6" s="14"/>
    </row>
    <row r="7" spans="1:14" x14ac:dyDescent="0.25">
      <c r="C7" s="14"/>
    </row>
    <row r="8" spans="1:14" x14ac:dyDescent="0.25">
      <c r="C8" s="14"/>
    </row>
    <row r="9" spans="1:14" x14ac:dyDescent="0.25">
      <c r="C9" s="14"/>
    </row>
    <row r="15" spans="1:14" x14ac:dyDescent="0.25">
      <c r="H15" s="17" t="s">
        <v>26</v>
      </c>
      <c r="I15" s="17"/>
      <c r="J15" s="17"/>
      <c r="K15" s="17"/>
      <c r="L15" s="17"/>
      <c r="M15" s="17"/>
      <c r="N15" s="17"/>
    </row>
    <row r="16" spans="1:14" x14ac:dyDescent="0.25">
      <c r="H16" s="17"/>
      <c r="I16" s="17"/>
      <c r="J16" s="17"/>
      <c r="K16" s="17"/>
      <c r="L16" s="17"/>
      <c r="M16" s="17"/>
      <c r="N16" s="17"/>
    </row>
    <row r="17" spans="8:14" x14ac:dyDescent="0.25">
      <c r="H17" s="17"/>
      <c r="I17" s="17"/>
      <c r="J17" s="17"/>
      <c r="K17" s="17"/>
      <c r="L17" s="17"/>
      <c r="M17" s="17"/>
      <c r="N17" s="17"/>
    </row>
    <row r="18" spans="8:14" x14ac:dyDescent="0.25">
      <c r="H18" s="17"/>
      <c r="I18" s="17"/>
      <c r="J18" s="17"/>
      <c r="K18" s="17"/>
      <c r="L18" s="17"/>
      <c r="M18" s="17"/>
      <c r="N18" s="17"/>
    </row>
    <row r="19" spans="8:14" x14ac:dyDescent="0.25">
      <c r="H19" s="17"/>
      <c r="I19" s="17"/>
      <c r="J19" s="17"/>
      <c r="K19" s="17"/>
      <c r="L19" s="17"/>
      <c r="M19" s="17"/>
      <c r="N19" s="17"/>
    </row>
  </sheetData>
  <mergeCells count="1">
    <mergeCell ref="H15:N19"/>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5"/>
  <sheetViews>
    <sheetView zoomScale="80" zoomScaleNormal="80" workbookViewId="0">
      <selection activeCell="F2" sqref="F2:F3"/>
    </sheetView>
  </sheetViews>
  <sheetFormatPr baseColWidth="10" defaultRowHeight="15" x14ac:dyDescent="0.25"/>
  <cols>
    <col min="1" max="1" width="14.28515625" bestFit="1" customWidth="1"/>
    <col min="2" max="2" width="20.7109375" bestFit="1" customWidth="1"/>
    <col min="3" max="3" width="19.5703125" bestFit="1" customWidth="1"/>
    <col min="4" max="4" width="21" bestFit="1" customWidth="1"/>
    <col min="5" max="5" width="15.28515625" bestFit="1" customWidth="1"/>
    <col min="6" max="6" width="10.140625" bestFit="1" customWidth="1"/>
  </cols>
  <sheetData>
    <row r="1" spans="1:14" ht="15.75" thickBot="1" x14ac:dyDescent="0.3">
      <c r="A1" s="6" t="s">
        <v>5</v>
      </c>
      <c r="B1" s="7" t="s">
        <v>16</v>
      </c>
      <c r="C1" s="7" t="s">
        <v>6</v>
      </c>
      <c r="D1" s="7" t="s">
        <v>7</v>
      </c>
      <c r="E1" s="7" t="s">
        <v>17</v>
      </c>
      <c r="F1" s="7" t="s">
        <v>8</v>
      </c>
    </row>
    <row r="2" spans="1:14" ht="45.75" thickBot="1" x14ac:dyDescent="0.3">
      <c r="A2" s="8" t="s">
        <v>12</v>
      </c>
      <c r="B2" s="9">
        <v>14517565</v>
      </c>
      <c r="C2" s="9">
        <f>'3. Presupuesto por grupos'!C5</f>
        <v>13163565</v>
      </c>
      <c r="D2" s="9">
        <f>'3. Presupuesto por grupos'!D5</f>
        <v>8863290.3599999994</v>
      </c>
      <c r="E2" s="9">
        <f>+C2-D2</f>
        <v>4300274.6400000006</v>
      </c>
      <c r="F2" s="12">
        <f t="shared" ref="F2:F3" si="0">+D2/C2</f>
        <v>0.67331990687932941</v>
      </c>
    </row>
    <row r="3" spans="1:14" ht="15.75" thickBot="1" x14ac:dyDescent="0.3">
      <c r="A3" s="10" t="s">
        <v>15</v>
      </c>
      <c r="B3" s="11">
        <f>SUM(B2:B2)</f>
        <v>14517565</v>
      </c>
      <c r="C3" s="11">
        <f>SUM(C2:C2)</f>
        <v>13163565</v>
      </c>
      <c r="D3" s="11">
        <f>SUM(D2:D2)</f>
        <v>8863290.3599999994</v>
      </c>
      <c r="E3" s="11">
        <f>SUM(E2:E2)</f>
        <v>4300274.6400000006</v>
      </c>
      <c r="F3" s="13">
        <f t="shared" si="0"/>
        <v>0.67331990687932941</v>
      </c>
    </row>
    <row r="5" spans="1:14" x14ac:dyDescent="0.25">
      <c r="C5" s="14"/>
    </row>
    <row r="6" spans="1:14" x14ac:dyDescent="0.25">
      <c r="C6" s="14"/>
    </row>
    <row r="7" spans="1:14" x14ac:dyDescent="0.25">
      <c r="C7" s="14"/>
    </row>
    <row r="8" spans="1:14" x14ac:dyDescent="0.25">
      <c r="C8" s="14"/>
    </row>
    <row r="9" spans="1:14" x14ac:dyDescent="0.25">
      <c r="C9" s="14"/>
    </row>
    <row r="11" spans="1:14" x14ac:dyDescent="0.25">
      <c r="H11" s="17" t="s">
        <v>27</v>
      </c>
      <c r="I11" s="17"/>
      <c r="J11" s="17"/>
      <c r="K11" s="17"/>
      <c r="L11" s="17"/>
      <c r="M11" s="17"/>
      <c r="N11" s="17"/>
    </row>
    <row r="12" spans="1:14" x14ac:dyDescent="0.25">
      <c r="H12" s="17"/>
      <c r="I12" s="17"/>
      <c r="J12" s="17"/>
      <c r="K12" s="17"/>
      <c r="L12" s="17"/>
      <c r="M12" s="17"/>
      <c r="N12" s="17"/>
    </row>
    <row r="13" spans="1:14" x14ac:dyDescent="0.25">
      <c r="H13" s="17"/>
      <c r="I13" s="17"/>
      <c r="J13" s="17"/>
      <c r="K13" s="17"/>
      <c r="L13" s="17"/>
      <c r="M13" s="17"/>
      <c r="N13" s="17"/>
    </row>
    <row r="14" spans="1:14" x14ac:dyDescent="0.25">
      <c r="H14" s="17"/>
      <c r="I14" s="17"/>
      <c r="J14" s="17"/>
      <c r="K14" s="17"/>
      <c r="L14" s="17"/>
      <c r="M14" s="17"/>
      <c r="N14" s="17"/>
    </row>
    <row r="15" spans="1:14" x14ac:dyDescent="0.25">
      <c r="H15" s="17"/>
      <c r="I15" s="17"/>
      <c r="J15" s="17"/>
      <c r="K15" s="17"/>
      <c r="L15" s="17"/>
      <c r="M15" s="17"/>
      <c r="N15" s="17"/>
    </row>
  </sheetData>
  <mergeCells count="1">
    <mergeCell ref="H11:N1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0"/>
  <sheetViews>
    <sheetView zoomScaleNormal="100" workbookViewId="0">
      <selection sqref="A1:N63"/>
    </sheetView>
  </sheetViews>
  <sheetFormatPr baseColWidth="10" defaultRowHeight="15" x14ac:dyDescent="0.25"/>
  <cols>
    <col min="1" max="1" width="14.28515625" bestFit="1" customWidth="1"/>
    <col min="2" max="2" width="20.7109375" bestFit="1" customWidth="1"/>
    <col min="3" max="3" width="19.5703125" bestFit="1" customWidth="1"/>
    <col min="4" max="4" width="21" bestFit="1" customWidth="1"/>
    <col min="5" max="5" width="15.28515625" bestFit="1" customWidth="1"/>
    <col min="6" max="6" width="10.140625" bestFit="1" customWidth="1"/>
  </cols>
  <sheetData>
    <row r="1" spans="1:14" ht="15.75" thickBot="1" x14ac:dyDescent="0.3">
      <c r="A1" s="6" t="s">
        <v>18</v>
      </c>
      <c r="B1" s="7" t="s">
        <v>16</v>
      </c>
      <c r="C1" s="7" t="s">
        <v>6</v>
      </c>
      <c r="D1" s="7" t="s">
        <v>7</v>
      </c>
      <c r="E1" s="7" t="s">
        <v>17</v>
      </c>
      <c r="F1" s="7" t="s">
        <v>8</v>
      </c>
    </row>
    <row r="2" spans="1:14" ht="60.75" thickBot="1" x14ac:dyDescent="0.3">
      <c r="A2" s="8" t="s">
        <v>19</v>
      </c>
      <c r="B2" s="9">
        <v>21246566</v>
      </c>
      <c r="C2" s="9">
        <v>33872709</v>
      </c>
      <c r="D2" s="9">
        <v>27909081.239999998</v>
      </c>
      <c r="E2" s="9">
        <f>+C2-D2</f>
        <v>5963627.7600000016</v>
      </c>
      <c r="F2" s="12">
        <f>+D2/C2</f>
        <v>0.82394004093383844</v>
      </c>
    </row>
    <row r="3" spans="1:14" ht="45.75" thickBot="1" x14ac:dyDescent="0.3">
      <c r="A3" s="8" t="s">
        <v>20</v>
      </c>
      <c r="B3" s="9">
        <v>256333434</v>
      </c>
      <c r="C3" s="9">
        <v>152938141</v>
      </c>
      <c r="D3" s="9">
        <v>131817341.93000001</v>
      </c>
      <c r="E3" s="9">
        <f t="shared" ref="E3" si="0">+C3-D3</f>
        <v>21120799.069999993</v>
      </c>
      <c r="F3" s="12">
        <f>+D3/C3</f>
        <v>0.86189972670061421</v>
      </c>
    </row>
    <row r="4" spans="1:14" ht="15.75" thickBot="1" x14ac:dyDescent="0.3">
      <c r="A4" s="10" t="s">
        <v>15</v>
      </c>
      <c r="B4" s="11">
        <f>SUM(B2:B3)</f>
        <v>277580000</v>
      </c>
      <c r="C4" s="11">
        <f>SUM(C2:C3)</f>
        <v>186810850</v>
      </c>
      <c r="D4" s="11">
        <f>SUM(D2:D3)</f>
        <v>159726423.17000002</v>
      </c>
      <c r="E4" s="11">
        <f>SUM(E2:E3)</f>
        <v>27084426.829999994</v>
      </c>
      <c r="F4" s="13">
        <f>+D4/C4</f>
        <v>0.8550168428118603</v>
      </c>
    </row>
    <row r="6" spans="1:14" x14ac:dyDescent="0.25">
      <c r="C6" s="14"/>
    </row>
    <row r="7" spans="1:14" x14ac:dyDescent="0.25">
      <c r="C7" s="14"/>
    </row>
    <row r="8" spans="1:14" x14ac:dyDescent="0.25">
      <c r="C8" s="14"/>
    </row>
    <row r="9" spans="1:14" x14ac:dyDescent="0.25">
      <c r="C9" s="14"/>
    </row>
    <row r="10" spans="1:14" x14ac:dyDescent="0.25">
      <c r="C10" s="14"/>
    </row>
    <row r="11" spans="1:14" ht="15" customHeight="1" x14ac:dyDescent="0.25">
      <c r="H11" s="17" t="s">
        <v>28</v>
      </c>
      <c r="I11" s="17"/>
      <c r="J11" s="17"/>
      <c r="K11" s="17"/>
      <c r="L11" s="17"/>
      <c r="M11" s="17"/>
      <c r="N11" s="17"/>
    </row>
    <row r="12" spans="1:14" x14ac:dyDescent="0.25">
      <c r="H12" s="17"/>
      <c r="I12" s="17"/>
      <c r="J12" s="17"/>
      <c r="K12" s="17"/>
      <c r="L12" s="17"/>
      <c r="M12" s="17"/>
      <c r="N12" s="17"/>
    </row>
    <row r="13" spans="1:14" x14ac:dyDescent="0.25">
      <c r="H13" s="17"/>
      <c r="I13" s="17"/>
      <c r="J13" s="17"/>
      <c r="K13" s="17"/>
      <c r="L13" s="17"/>
      <c r="M13" s="17"/>
      <c r="N13" s="17"/>
    </row>
    <row r="14" spans="1:14" x14ac:dyDescent="0.25">
      <c r="H14" s="17"/>
      <c r="I14" s="17"/>
      <c r="J14" s="17"/>
      <c r="K14" s="17"/>
      <c r="L14" s="17"/>
      <c r="M14" s="17"/>
      <c r="N14" s="17"/>
    </row>
    <row r="15" spans="1:14" x14ac:dyDescent="0.25">
      <c r="H15" s="17"/>
      <c r="I15" s="17"/>
      <c r="J15" s="17"/>
      <c r="K15" s="17"/>
      <c r="L15" s="17"/>
      <c r="M15" s="17"/>
      <c r="N15" s="17"/>
    </row>
    <row r="16" spans="1:14" x14ac:dyDescent="0.25">
      <c r="H16" s="17"/>
      <c r="I16" s="17"/>
      <c r="J16" s="17"/>
      <c r="K16" s="17"/>
      <c r="L16" s="17"/>
      <c r="M16" s="17"/>
      <c r="N16" s="17"/>
    </row>
    <row r="17" spans="8:14" x14ac:dyDescent="0.25">
      <c r="H17" s="17"/>
      <c r="I17" s="17"/>
      <c r="J17" s="17"/>
      <c r="K17" s="17"/>
      <c r="L17" s="17"/>
      <c r="M17" s="17"/>
      <c r="N17" s="17"/>
    </row>
    <row r="18" spans="8:14" x14ac:dyDescent="0.25">
      <c r="H18" s="17"/>
      <c r="I18" s="17"/>
      <c r="J18" s="17"/>
      <c r="K18" s="17"/>
      <c r="L18" s="17"/>
      <c r="M18" s="17"/>
      <c r="N18" s="17"/>
    </row>
    <row r="19" spans="8:14" x14ac:dyDescent="0.25">
      <c r="H19" s="17"/>
      <c r="I19" s="17"/>
      <c r="J19" s="17"/>
      <c r="K19" s="17"/>
      <c r="L19" s="17"/>
      <c r="M19" s="17"/>
      <c r="N19" s="17"/>
    </row>
    <row r="20" spans="8:14" x14ac:dyDescent="0.25">
      <c r="H20" s="17"/>
      <c r="I20" s="17"/>
      <c r="J20" s="17"/>
      <c r="K20" s="17"/>
      <c r="L20" s="17"/>
      <c r="M20" s="17"/>
      <c r="N20" s="17"/>
    </row>
  </sheetData>
  <mergeCells count="1">
    <mergeCell ref="H11:N2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20"/>
  <sheetViews>
    <sheetView zoomScale="80" zoomScaleNormal="80" workbookViewId="0">
      <selection sqref="A1:T31"/>
    </sheetView>
  </sheetViews>
  <sheetFormatPr baseColWidth="10" defaultRowHeight="15" x14ac:dyDescent="0.25"/>
  <cols>
    <col min="1" max="1" width="14.28515625" bestFit="1" customWidth="1"/>
    <col min="2" max="2" width="20.7109375" bestFit="1" customWidth="1"/>
    <col min="3" max="3" width="19.5703125" bestFit="1" customWidth="1"/>
    <col min="4" max="4" width="21" bestFit="1" customWidth="1"/>
    <col min="5" max="5" width="15.28515625" bestFit="1" customWidth="1"/>
    <col min="6" max="6" width="10.140625" bestFit="1" customWidth="1"/>
  </cols>
  <sheetData>
    <row r="1" spans="1:15" ht="15.75" thickBot="1" x14ac:dyDescent="0.3">
      <c r="A1" s="6" t="s">
        <v>18</v>
      </c>
      <c r="B1" s="7" t="s">
        <v>16</v>
      </c>
      <c r="C1" s="7" t="s">
        <v>6</v>
      </c>
      <c r="D1" s="7" t="s">
        <v>7</v>
      </c>
      <c r="E1" s="7" t="s">
        <v>17</v>
      </c>
      <c r="F1" s="7" t="s">
        <v>8</v>
      </c>
    </row>
    <row r="2" spans="1:15" ht="60.75" thickBot="1" x14ac:dyDescent="0.3">
      <c r="A2" s="8" t="s">
        <v>19</v>
      </c>
      <c r="B2" s="9">
        <v>21246566</v>
      </c>
      <c r="C2" s="9">
        <v>33872709</v>
      </c>
      <c r="D2" s="9">
        <v>27909081.239999998</v>
      </c>
      <c r="E2" s="9">
        <f>+C2-D2</f>
        <v>5963627.7600000016</v>
      </c>
      <c r="F2" s="12">
        <f>+D2/C2</f>
        <v>0.82394004093383844</v>
      </c>
    </row>
    <row r="3" spans="1:15" ht="45.75" thickBot="1" x14ac:dyDescent="0.3">
      <c r="A3" s="8" t="s">
        <v>20</v>
      </c>
      <c r="B3" s="9">
        <v>256333434</v>
      </c>
      <c r="C3" s="9">
        <v>152938141</v>
      </c>
      <c r="D3" s="9">
        <v>131817341.93000001</v>
      </c>
      <c r="E3" s="9">
        <f t="shared" ref="E3" si="0">+C3-D3</f>
        <v>21120799.069999993</v>
      </c>
      <c r="F3" s="12">
        <f>+D3/C3</f>
        <v>0.86189972670061421</v>
      </c>
    </row>
    <row r="4" spans="1:15" ht="15.75" thickBot="1" x14ac:dyDescent="0.3">
      <c r="A4" s="10" t="s">
        <v>15</v>
      </c>
      <c r="B4" s="11">
        <f>SUM(B2:B3)</f>
        <v>277580000</v>
      </c>
      <c r="C4" s="11">
        <f>SUM(C2:C3)</f>
        <v>186810850</v>
      </c>
      <c r="D4" s="11">
        <f>SUM(D2:D3)</f>
        <v>159726423.17000002</v>
      </c>
      <c r="E4" s="11">
        <f>SUM(E2:E3)</f>
        <v>27084426.829999994</v>
      </c>
      <c r="F4" s="13">
        <f>+D4/C4</f>
        <v>0.8550168428118603</v>
      </c>
    </row>
    <row r="6" spans="1:15" x14ac:dyDescent="0.25">
      <c r="C6" s="14"/>
    </row>
    <row r="7" spans="1:15" x14ac:dyDescent="0.25">
      <c r="C7" s="14"/>
    </row>
    <row r="8" spans="1:15" x14ac:dyDescent="0.25">
      <c r="C8" s="14"/>
    </row>
    <row r="9" spans="1:15" x14ac:dyDescent="0.25">
      <c r="C9" s="14"/>
    </row>
    <row r="10" spans="1:15" x14ac:dyDescent="0.25">
      <c r="C10" s="14"/>
    </row>
    <row r="11" spans="1:15" ht="15" customHeight="1" x14ac:dyDescent="0.25">
      <c r="A11" s="17" t="s">
        <v>21</v>
      </c>
      <c r="B11" s="17"/>
      <c r="C11" s="17"/>
      <c r="D11" s="17"/>
      <c r="E11" s="17"/>
      <c r="F11" s="17"/>
      <c r="G11" s="17"/>
      <c r="I11" s="17" t="s">
        <v>22</v>
      </c>
      <c r="J11" s="17"/>
      <c r="K11" s="17"/>
      <c r="L11" s="17"/>
      <c r="M11" s="17"/>
      <c r="N11" s="17"/>
      <c r="O11" s="17"/>
    </row>
    <row r="12" spans="1:15" x14ac:dyDescent="0.25">
      <c r="A12" s="17"/>
      <c r="B12" s="17"/>
      <c r="C12" s="17"/>
      <c r="D12" s="17"/>
      <c r="E12" s="17"/>
      <c r="F12" s="17"/>
      <c r="G12" s="17"/>
      <c r="I12" s="17"/>
      <c r="J12" s="17"/>
      <c r="K12" s="17"/>
      <c r="L12" s="17"/>
      <c r="M12" s="17"/>
      <c r="N12" s="17"/>
      <c r="O12" s="17"/>
    </row>
    <row r="13" spans="1:15" x14ac:dyDescent="0.25">
      <c r="A13" s="17"/>
      <c r="B13" s="17"/>
      <c r="C13" s="17"/>
      <c r="D13" s="17"/>
      <c r="E13" s="17"/>
      <c r="F13" s="17"/>
      <c r="G13" s="17"/>
      <c r="I13" s="17"/>
      <c r="J13" s="17"/>
      <c r="K13" s="17"/>
      <c r="L13" s="17"/>
      <c r="M13" s="17"/>
      <c r="N13" s="17"/>
      <c r="O13" s="17"/>
    </row>
    <row r="14" spans="1:15" x14ac:dyDescent="0.25">
      <c r="A14" s="17"/>
      <c r="B14" s="17"/>
      <c r="C14" s="17"/>
      <c r="D14" s="17"/>
      <c r="E14" s="17"/>
      <c r="F14" s="17"/>
      <c r="G14" s="17"/>
      <c r="I14" s="17"/>
      <c r="J14" s="17"/>
      <c r="K14" s="17"/>
      <c r="L14" s="17"/>
      <c r="M14" s="17"/>
      <c r="N14" s="17"/>
      <c r="O14" s="17"/>
    </row>
    <row r="15" spans="1:15" x14ac:dyDescent="0.25">
      <c r="A15" s="17"/>
      <c r="B15" s="17"/>
      <c r="C15" s="17"/>
      <c r="D15" s="17"/>
      <c r="E15" s="17"/>
      <c r="F15" s="17"/>
      <c r="G15" s="17"/>
      <c r="I15" s="17"/>
      <c r="J15" s="17"/>
      <c r="K15" s="17"/>
      <c r="L15" s="17"/>
      <c r="M15" s="17"/>
      <c r="N15" s="17"/>
      <c r="O15" s="17"/>
    </row>
    <row r="16" spans="1:15" x14ac:dyDescent="0.25">
      <c r="A16" s="17"/>
      <c r="B16" s="17"/>
      <c r="C16" s="17"/>
      <c r="D16" s="17"/>
      <c r="E16" s="17"/>
      <c r="F16" s="17"/>
      <c r="G16" s="17"/>
      <c r="I16" s="17"/>
      <c r="J16" s="17"/>
      <c r="K16" s="17"/>
      <c r="L16" s="17"/>
      <c r="M16" s="17"/>
      <c r="N16" s="17"/>
      <c r="O16" s="17"/>
    </row>
    <row r="17" spans="1:15" x14ac:dyDescent="0.25">
      <c r="A17" s="17"/>
      <c r="B17" s="17"/>
      <c r="C17" s="17"/>
      <c r="D17" s="17"/>
      <c r="E17" s="17"/>
      <c r="F17" s="17"/>
      <c r="G17" s="17"/>
      <c r="I17" s="17"/>
      <c r="J17" s="17"/>
      <c r="K17" s="17"/>
      <c r="L17" s="17"/>
      <c r="M17" s="17"/>
      <c r="N17" s="17"/>
      <c r="O17" s="17"/>
    </row>
    <row r="18" spans="1:15" x14ac:dyDescent="0.25">
      <c r="A18" s="17"/>
      <c r="B18" s="17"/>
      <c r="C18" s="17"/>
      <c r="D18" s="17"/>
      <c r="E18" s="17"/>
      <c r="F18" s="17"/>
      <c r="G18" s="17"/>
      <c r="I18" s="17"/>
      <c r="J18" s="17"/>
      <c r="K18" s="17"/>
      <c r="L18" s="17"/>
      <c r="M18" s="17"/>
      <c r="N18" s="17"/>
      <c r="O18" s="17"/>
    </row>
    <row r="19" spans="1:15" x14ac:dyDescent="0.25">
      <c r="A19" s="17"/>
      <c r="B19" s="17"/>
      <c r="C19" s="17"/>
      <c r="D19" s="17"/>
      <c r="E19" s="17"/>
      <c r="F19" s="17"/>
      <c r="G19" s="17"/>
      <c r="I19" s="17"/>
      <c r="J19" s="17"/>
      <c r="K19" s="17"/>
      <c r="L19" s="17"/>
      <c r="M19" s="17"/>
      <c r="N19" s="17"/>
      <c r="O19" s="17"/>
    </row>
    <row r="20" spans="1:15" x14ac:dyDescent="0.25">
      <c r="A20" s="17"/>
      <c r="B20" s="17"/>
      <c r="C20" s="17"/>
      <c r="D20" s="17"/>
      <c r="E20" s="17"/>
      <c r="F20" s="17"/>
      <c r="G20" s="17"/>
      <c r="I20" s="17"/>
      <c r="J20" s="17"/>
      <c r="K20" s="17"/>
      <c r="L20" s="17"/>
      <c r="M20" s="17"/>
      <c r="N20" s="17"/>
      <c r="O20" s="17"/>
    </row>
  </sheetData>
  <mergeCells count="2">
    <mergeCell ref="A11:G20"/>
    <mergeCell ref="I11:O2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1. ejecución total</vt:lpstr>
      <vt:lpstr>2. porcentaje de ejecución</vt:lpstr>
      <vt:lpstr>3. Presupuesto por grupos</vt:lpstr>
      <vt:lpstr>4. Presupuesto grupo 000</vt:lpstr>
      <vt:lpstr>6. Presupuesto de inversión</vt:lpstr>
      <vt:lpstr>7. Presupuesto por Finalidad</vt:lpstr>
      <vt:lpstr>8. Explicación Finalidad</vt:lpstr>
      <vt:lpstr>'1. ejecución total'!Área_de_impresión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Guillermo Flores Del Cid</dc:creator>
  <cp:lastModifiedBy>Dayrin Waleswska Gonzalez Estrada</cp:lastModifiedBy>
  <cp:lastPrinted>2025-05-26T14:39:48Z</cp:lastPrinted>
  <dcterms:created xsi:type="dcterms:W3CDTF">2022-09-07T14:33:31Z</dcterms:created>
  <dcterms:modified xsi:type="dcterms:W3CDTF">2025-05-26T14:44:54Z</dcterms:modified>
</cp:coreProperties>
</file>